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https://afdb-my.sharepoint.com/personal/s_dah_afdb_org/Documents/Documents/1.SNFI/1-OPERATIONS/Region Afrique Ouest/Niger/Projet Multinational RACE CAW adaptation CCRS/Revues/PPM initial mars 2026/"/>
    </mc:Choice>
  </mc:AlternateContent>
  <xr:revisionPtr revIDLastSave="119" documentId="8_{A143E5DB-031F-404D-93B9-217487BF61B7}" xr6:coauthVersionLast="47" xr6:coauthVersionMax="47" xr10:uidLastSave="{B94E24C1-5362-44C3-8E28-568727F75613}"/>
  <bookViews>
    <workbookView xWindow="-110" yWindow="-110" windowWidth="19420" windowHeight="10300" xr2:uid="{2015E812-31B1-492F-AEE2-15A1AE7A805F}"/>
  </bookViews>
  <sheets>
    <sheet name="B-T-C"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78" i="2" l="1"/>
  <c r="K78" i="2" s="1"/>
  <c r="E77" i="2"/>
  <c r="K77" i="2" s="1"/>
  <c r="E76" i="2"/>
  <c r="K76" i="2" s="1"/>
  <c r="E75" i="2"/>
  <c r="K75" i="2" s="1"/>
  <c r="E74" i="2"/>
  <c r="K74" i="2" s="1"/>
  <c r="E73" i="2"/>
  <c r="K73" i="2" s="1"/>
  <c r="E72" i="2"/>
  <c r="K72" i="2" s="1"/>
  <c r="E71" i="2"/>
  <c r="K71" i="2" s="1"/>
  <c r="E70" i="2"/>
  <c r="K70" i="2" s="1"/>
  <c r="E69" i="2"/>
  <c r="K69" i="2" s="1"/>
  <c r="E68" i="2"/>
  <c r="K68" i="2" s="1"/>
  <c r="E67" i="2"/>
  <c r="K67" i="2" s="1"/>
  <c r="E66" i="2"/>
  <c r="K66" i="2" s="1"/>
  <c r="E65" i="2"/>
  <c r="K65" i="2" s="1"/>
  <c r="E64" i="2"/>
  <c r="K64" i="2" s="1"/>
  <c r="E63" i="2"/>
  <c r="K63" i="2" s="1"/>
  <c r="E62" i="2"/>
  <c r="K62" i="2" s="1"/>
  <c r="E61" i="2"/>
  <c r="K61" i="2" s="1"/>
  <c r="E60" i="2"/>
  <c r="K60" i="2" s="1"/>
  <c r="E59" i="2"/>
  <c r="K59" i="2" s="1"/>
  <c r="E58" i="2"/>
  <c r="K58" i="2" s="1"/>
  <c r="E57" i="2"/>
  <c r="K57" i="2" s="1"/>
  <c r="E56" i="2"/>
  <c r="E55" i="2"/>
  <c r="K55" i="2" s="1"/>
  <c r="K54" i="2"/>
  <c r="K53" i="2"/>
  <c r="K52" i="2"/>
  <c r="K51" i="2"/>
  <c r="K50" i="2"/>
  <c r="K49" i="2"/>
  <c r="K48" i="2"/>
  <c r="K47" i="2"/>
  <c r="K46" i="2"/>
  <c r="K45" i="2"/>
  <c r="K44" i="2"/>
  <c r="K43" i="2"/>
  <c r="K42" i="2"/>
  <c r="K41" i="2"/>
  <c r="K40" i="2"/>
  <c r="K39" i="2"/>
  <c r="K38" i="2"/>
  <c r="K37" i="2"/>
  <c r="K36" i="2"/>
  <c r="K35" i="2"/>
  <c r="K34" i="2"/>
  <c r="K33" i="2"/>
  <c r="K32" i="2"/>
  <c r="K31" i="2"/>
  <c r="K30" i="2"/>
  <c r="K29" i="2"/>
  <c r="K28" i="2"/>
  <c r="K27" i="2"/>
  <c r="K26" i="2"/>
  <c r="K25" i="2"/>
  <c r="K24" i="2"/>
  <c r="K23" i="2"/>
  <c r="K22" i="2"/>
  <c r="K21" i="2"/>
  <c r="K20" i="2"/>
  <c r="K19" i="2"/>
  <c r="K18" i="2"/>
  <c r="K17" i="2"/>
  <c r="K16" i="2"/>
  <c r="K15" i="2"/>
  <c r="K14" i="2"/>
  <c r="E79" i="2" l="1"/>
  <c r="K56" i="2"/>
  <c r="K79" i="2" s="1"/>
</calcChain>
</file>

<file path=xl/sharedStrings.xml><?xml version="1.0" encoding="utf-8"?>
<sst xmlns="http://schemas.openxmlformats.org/spreadsheetml/2006/main" count="476" uniqueCount="182">
  <si>
    <t>Nom du Projet/Programme :</t>
  </si>
  <si>
    <t>Numéro du Prêt/Don :</t>
  </si>
  <si>
    <t>Système de passation de marchés*</t>
  </si>
  <si>
    <t xml:space="preserve">Numéro du Package </t>
  </si>
  <si>
    <t>Description du Package</t>
  </si>
  <si>
    <t xml:space="preserve">  ̃</t>
  </si>
  <si>
    <t>Mode de Passation de Marchés</t>
  </si>
  <si>
    <t>Date de publication de l'AAO</t>
  </si>
  <si>
    <t xml:space="preserve">Date de clôture/Date d'ouverture des offres ou propositions </t>
  </si>
  <si>
    <t>Date d'attribution du contrat</t>
  </si>
  <si>
    <t xml:space="preserve">Date d'achèvement du contrat </t>
  </si>
  <si>
    <t>Commentaires pour l'exécution du contrat</t>
  </si>
  <si>
    <t>Coût Total</t>
  </si>
  <si>
    <t>*</t>
  </si>
  <si>
    <t>Insérer le système ou le régime de passation de marché utilisé pour la transaction de passation de marché dans le cadre du projet (PMPs du SPME, de la Banque ou de Tierce Partie)</t>
  </si>
  <si>
    <t>Indiquer les Biens, les Travaux, les Services autres que les Services de Consultant, les Services de Consultants</t>
  </si>
  <si>
    <t>**</t>
  </si>
  <si>
    <t>Coût total du Package, du lot ou de la transaction de passation de marché en UC figurant dans le REP</t>
  </si>
  <si>
    <t>***</t>
  </si>
  <si>
    <t>*+</t>
  </si>
  <si>
    <t xml:space="preserve">Indiquer la monnaie du contrat </t>
  </si>
  <si>
    <t>Catégorie  ̃</t>
  </si>
  <si>
    <t>Contrôle et Audit - Examen de la Banque (Préalable /à Postériori)***</t>
  </si>
  <si>
    <t>Indiquer la modalité de contrôle - Audit des acquisitions dans le cadre du SPME / Examen préalable / Examen a posteriori</t>
  </si>
  <si>
    <t>Pays / Organe d'Exécution :</t>
  </si>
  <si>
    <t>MPAB</t>
  </si>
  <si>
    <t>B-01</t>
  </si>
  <si>
    <t>B-02</t>
  </si>
  <si>
    <t>B-03</t>
  </si>
  <si>
    <t>B-04</t>
  </si>
  <si>
    <t>B-05</t>
  </si>
  <si>
    <t>B-06</t>
  </si>
  <si>
    <t>B-07</t>
  </si>
  <si>
    <t>B-08</t>
  </si>
  <si>
    <t>B-09</t>
  </si>
  <si>
    <t>B-10</t>
  </si>
  <si>
    <t>B-11</t>
  </si>
  <si>
    <t>B-12</t>
  </si>
  <si>
    <t>B-13</t>
  </si>
  <si>
    <t>B-14</t>
  </si>
  <si>
    <t>B-15</t>
  </si>
  <si>
    <t>B-16</t>
  </si>
  <si>
    <t>B-17</t>
  </si>
  <si>
    <t>B-18</t>
  </si>
  <si>
    <t>B-19</t>
  </si>
  <si>
    <t>Acquisition de Fourniture de petits matériels nécessaires (houes, brouettes, pelles, plants, etc.) à la mise en œuvre des actions antiérosives</t>
  </si>
  <si>
    <t>Acquisition d'équipements ( Kits, équipements)pour la mise en œuvre des sous-projets (subventions en nature)</t>
  </si>
  <si>
    <t>Acquisition de kits d'irrigation ( Goutte-à-goutte, arrosoirs…) adaptés aux groupements</t>
  </si>
  <si>
    <t>Acquisition de kits d'hygiène et équipements de pré-collecte des déchets ( Gants, balais, brouettes, masques, savons, etc)</t>
  </si>
  <si>
    <t>Acquisition de matériels et équipements de fonctionnement ( GPS, matériel de bureau, registres fonciers…) aux commissions foncières locales</t>
  </si>
  <si>
    <t>Acquisition de kits agricoles durables : semences améliorées climato-résilientes, outils adaptés, composteurs, matériel d'irrigation localisé (Divers), etc.</t>
  </si>
  <si>
    <t>Acquisition d'équipements de transformation et de conditionnement ( Séchoirs solaires, moulins, fumoirs, etc) aux groupements</t>
  </si>
  <si>
    <t>Acquisition de petits équipements (Ordinateurs, logiciels, pluviomètres, Hydromètres, GPS de terrain, routeurs, etc) pour améliorer la production des produits et services climatiques</t>
  </si>
  <si>
    <t>Fourniture de kits (Divers kits) pour l'amélioration des canaux de diffusion des alertes</t>
  </si>
  <si>
    <t>Acquisition de deux véhicules au profit de l’UGP et de la CCRS</t>
  </si>
  <si>
    <t>Acquisition de motocyclette (Motos )au profit de la CCRS</t>
  </si>
  <si>
    <t>Acquisition d'équipement informatique ( Ordinateurs portables, vidéoprojecteurs, photocopieur, imprimantes)  au profit de la CCRS</t>
  </si>
  <si>
    <t>Acquisition de climatiseurs (Climatiseurs)au profit de la CCRS</t>
  </si>
  <si>
    <t>Acquisition de mobilier de bureau ( Mobilier de bureau divers ) au profit de la CCRS</t>
  </si>
  <si>
    <t>Acquisition de gadgets et outils (Divers) pour la mise en œuvre de la stratégie de communication</t>
  </si>
  <si>
    <t>Acquisition de services de prestations (Location de salle, transport, repas, etc.) pour l'organisation des ateliers, rencontres communautaires, foires, groupe de travail, forum d'investissement climat, etc. au Burkina Faso</t>
  </si>
  <si>
    <t>Acquisition de services de prestations Location de salle, transport, repas, etc.) pour l'organisation des ateliers, rencontres communautaires, foires, groupe de travail, forum d'investissement climat, etc. au Mali</t>
  </si>
  <si>
    <t>Acquisition de services de prestations (Location de salle, transport, repas, etc.) pour l'organisation des ateliers, rencontres communautaires, foires, groupe de travail, forum d'investissement climat, etc. au Niger</t>
  </si>
  <si>
    <t>Acquisition de services de prestations (Location de salle, transport, repas, etc.)pour l'organisation des ateliers, rencontres communautaires, foires, groupe de travail, forum d'investissement climat, etc. au Sénégal</t>
  </si>
  <si>
    <t>AOO</t>
  </si>
  <si>
    <t>Consultation de fournisseurs</t>
  </si>
  <si>
    <t>A Posteriori</t>
  </si>
  <si>
    <t>A Priori</t>
  </si>
  <si>
    <t>C-01</t>
  </si>
  <si>
    <t>C-02</t>
  </si>
  <si>
    <t>C-03</t>
  </si>
  <si>
    <t>C-04</t>
  </si>
  <si>
    <t>C-05</t>
  </si>
  <si>
    <t>C-06</t>
  </si>
  <si>
    <t>C-07</t>
  </si>
  <si>
    <t>C-08</t>
  </si>
  <si>
    <t>C-09</t>
  </si>
  <si>
    <t>C-10</t>
  </si>
  <si>
    <t>C-11</t>
  </si>
  <si>
    <t>C-12</t>
  </si>
  <si>
    <t>C-13</t>
  </si>
  <si>
    <t>Recrutement d'une firme de Consultants chargée de l'étude vulnérabilité dans les 8 zones humides</t>
  </si>
  <si>
    <t>Recrutement d'une firme de Consultants chargée de la sensibilisation sur l'hygiène-assainissement et accompagnement des groupements dans la création de micro-activités autour de la gestion/valorisation des déchets</t>
  </si>
  <si>
    <t>Recrutement d'une firme de Consultants chargée de la formation et accompagnement des producteurs (coaching terrain) pour l'adoption effective des pratiques agricoles durables</t>
  </si>
  <si>
    <t>Recrutement d'une firme de Consultant chargée de l'appui à la labellisation des produits agricoles des zones d'intervention</t>
  </si>
  <si>
    <t>Recrutement d'une firme de Consultant chargée de la formation et accompagnement technique des groupements sur les techniques de transformation, conditionnement, hygiène, normes de qualité, et conservation</t>
  </si>
  <si>
    <t>Recrutement d'une firme de Consultants chargée de la production de supports multimédias pour la diffusion des services climatiques au niveau local</t>
  </si>
  <si>
    <t>Recrutement d'une firme de Consultants chargée de la communication et de la visibilité du Projet</t>
  </si>
  <si>
    <t>Recrutement d'une firme de Consultants chargée de l'audit externe annuel (3 ans)</t>
  </si>
  <si>
    <t>Recrutement d'un Consultant individuel chargé de la documentation et diffusion des bonnes pratiques de lutte contre l'érosion sur des sites pilotes</t>
  </si>
  <si>
    <t>Recrutement d'un Consultant individuel chargé de la capitalisation et diffusion des bonnes pratiques d'autonomisation des groupements de femmes et jeunes</t>
  </si>
  <si>
    <t>Recrutement d'un Consultant individuel chargé de la documentation et capitalisation des bonnes pratiques de gouvernance foncière locale (inter-pays)</t>
  </si>
  <si>
    <t>Recrutement d'un Consultant individuel chargé de la formulation d'un projet multi pays de résilience et d'adaptation pour la mise à l'échelle de RACE-Sahel</t>
  </si>
  <si>
    <t>Recrutement d'un Consultant individuel chargé de la traduction et adaptation linguistique/culturelle des produits et services</t>
  </si>
  <si>
    <t>C-14</t>
  </si>
  <si>
    <t>Recrutement d'un Consultant individuel Coordonnateur de l'UGP</t>
  </si>
  <si>
    <t>C-15</t>
  </si>
  <si>
    <t>Recrutement d'un Consultant individuel Expert en Suivi-Evaluation</t>
  </si>
  <si>
    <t>C-16</t>
  </si>
  <si>
    <t>Recrutement d'un Consultant individuel Expert en passation des marchés</t>
  </si>
  <si>
    <t>C-17</t>
  </si>
  <si>
    <t>Recrutement d'un Consultant individuel Comptable</t>
  </si>
  <si>
    <t>C-18</t>
  </si>
  <si>
    <t>C-19</t>
  </si>
  <si>
    <t>Recrutement d’un Consultant individuel Spécialiste en passation des marchés chargé de la mise à jour du volet passation des marchés du manuel de procédures administratives, comptables, financières et de la passation des marchés</t>
  </si>
  <si>
    <t>C-20</t>
  </si>
  <si>
    <t>Recrutement d’un Consultant individuel chargé de l’élaboration du manuel de sous-projets</t>
  </si>
  <si>
    <t>C-21</t>
  </si>
  <si>
    <t>Recrutement d’un Consultant individuel chargé de la revue à mi-parcours du projet</t>
  </si>
  <si>
    <t>C-22</t>
  </si>
  <si>
    <t>Recrutement d’un Consultant individuel chargé de l'évaluation finale du projet</t>
  </si>
  <si>
    <t>SQC</t>
  </si>
  <si>
    <t>SFQC</t>
  </si>
  <si>
    <t>CI</t>
  </si>
  <si>
    <t>A posteriori</t>
  </si>
  <si>
    <t>Préalable</t>
  </si>
  <si>
    <t>Consultants</t>
  </si>
  <si>
    <t>Recrutement d’un Consultant individuel chargé de la mise à jour du volet administratif, comptable et financier du manuel de procédures administratives, comptables, financières et de la passation des marchés</t>
  </si>
  <si>
    <t>NA</t>
  </si>
  <si>
    <t>Entente direct</t>
  </si>
  <si>
    <t>Coût Estimatif (1000 UC)**</t>
  </si>
  <si>
    <t>Montant du contrat (F CFA) *+</t>
  </si>
  <si>
    <t>C-23-1</t>
  </si>
  <si>
    <t>C-23-2</t>
  </si>
  <si>
    <t>C-23-4</t>
  </si>
  <si>
    <t>C-23-3</t>
  </si>
  <si>
    <t>C-24-1</t>
  </si>
  <si>
    <t>C-24-2</t>
  </si>
  <si>
    <t>C-24-3</t>
  </si>
  <si>
    <t>C-24-4</t>
  </si>
  <si>
    <t>Convention avec la direction en charge de l’environnement du Burkina Faso pour le renforcement des capacités des acteurs locaux sur les techniques antiérosives ainsi que la mise en œuvre des micro-projets d'économie verte</t>
  </si>
  <si>
    <t>Convention avec la direction en charge de l’environnement du Mali pour le renforcement des capacités des acteurs locaux sur les techniques antiérosives ainsi que la mise en œuvre des micro-projets d'économie verte</t>
  </si>
  <si>
    <t>Convention avec la direction en charge de l’environnement du Niger pour le renforcement des capacités des acteurs locaux sur les techniques antiérosives ainsi que la mise en œuvre des micro-projets d'économie verte</t>
  </si>
  <si>
    <t>Convention avec la direction en charge de l’environnement du Sénégal pour le renforcement des capacités des acteurs locaux sur les techniques antiérosives ainsi que la mise en œuvre des micro-projets d'économie verte</t>
  </si>
  <si>
    <t>Convention avec la direction en charge de l’agriculture / Infrastructures Rurales du Burkina Faso pour l'encadrement technique des groupements sur l'utilisation des techniques de petite irrigation dans des sites pilotes</t>
  </si>
  <si>
    <t>Convention la direction en charge de l’agriculture / Infrastructures Rurales du Mali pour l'encadrement technique des groupements sur l'utilisation des techniques de petite irrigation dans des sites pilotes</t>
  </si>
  <si>
    <t>Convention avec la direction en charge de l’agriculture / Infrastructures Rurales du Niger pour l'encadrement technique des groupements sur l'utilisation des techniques de petite irrigation dans des sites pilotes</t>
  </si>
  <si>
    <t>Convention avec la direction en charge de l’agriculture / Infrastructures Rurales du Sénégal pour l'encadrement technique des groupements sur l'utilisation des techniques de petite irrigation dans des sites pilotes</t>
  </si>
  <si>
    <t>C-25-1</t>
  </si>
  <si>
    <t>C-25-2</t>
  </si>
  <si>
    <t>C-25-3</t>
  </si>
  <si>
    <t>C-25-4</t>
  </si>
  <si>
    <t xml:space="preserve">Convention la Direction en charge de la Décentralisation / Gouvernance Territoriale du Burkina Faso pour la mise en place ou la redynamisation des cadres locaux de concertations </t>
  </si>
  <si>
    <t xml:space="preserve">Convention la Direction en charge de la Décentralisation / Gouvernance Territoriale du Mali pour la mise en place ou la redynamisation des cadres locaux de concertations </t>
  </si>
  <si>
    <t xml:space="preserve">Convention la Direction en charge de la Décentralisation / Gouvernance Territoriale du Niger pour la mise en place ou la redynamisation des cadres locaux de concertations </t>
  </si>
  <si>
    <t xml:space="preserve">Convention la Direction en charge de la Décentralisation / Gouvernance Territoriale du Sénégal pour la mise en place ou la redynamisation des cadres locaux de concertations </t>
  </si>
  <si>
    <t>C-26-1</t>
  </si>
  <si>
    <t>C-26-2</t>
  </si>
  <si>
    <t>C-26-3</t>
  </si>
  <si>
    <t>C-26-4</t>
  </si>
  <si>
    <t>Convention avec la Direction en charge du Foncier Rural ou des Domaines du Burkina Faso pour la vulgarisation des textes (juridiques et règlementaires) et des documents de sécurisation foncière (procès-verbaux, conventions locales, certificats de possession, etc.)</t>
  </si>
  <si>
    <t>Convention avec la Direction en charge du Foncier Rural ou des Domaines du Mali pour la vulgarisation des textes (juridiques et règlementaires) et des documents de sécurisation foncière (procès-verbaux, conventions locales, certificats de possession, etc.)</t>
  </si>
  <si>
    <t>Convention avec la Direction en charge du Foncier Rural ou des Domaines du Niger pour la vulgarisation des textes (juridiques et règlementaires) et des documents de sécurisation foncière (procès-verbaux, conventions locales, certificats de possession, etc.)</t>
  </si>
  <si>
    <t>Convention avec la Direction en charge du Foncier Rural ou des Domaines du Sénégal pour la vulgarisation des textes (juridiques et règlementaires) et des documents de sécurisation foncière (procès-verbaux, conventions locales, certificats de possession, etc.)</t>
  </si>
  <si>
    <t>C-27-1</t>
  </si>
  <si>
    <t>C-27-2</t>
  </si>
  <si>
    <t>C-27-3</t>
  </si>
  <si>
    <t>C-27-4</t>
  </si>
  <si>
    <t>Convention avec l'ANAM-BF au Burkina Faso pour la formation des acteurs locaux sur l'utilisation des produits et services climatiques</t>
  </si>
  <si>
    <t>Convention avec l'ANAM au Mali pour la formation des acteurs locaux sur l'utilisation des produits et services climatiques</t>
  </si>
  <si>
    <t>Convention avec la DMN au Niger pour la formation des acteurs locaux sur l'utilisation des produits et services climatiques</t>
  </si>
  <si>
    <t>Convention avec l'ANACIM au Sénégal pour la formation des acteurs locaux sur l'utilisation des produits et services climatiques</t>
  </si>
  <si>
    <t>C-28-1</t>
  </si>
  <si>
    <t>C-28-2</t>
  </si>
  <si>
    <t>C-28-3</t>
  </si>
  <si>
    <t>C-28-4</t>
  </si>
  <si>
    <t>Conventions avec la Direction en charge de la Protection Civile ou Gestion des Risques du Burkina Faso pour la formation des acteurs locaux sur analyse, l'interprétation et la diffusion d’alertes.</t>
  </si>
  <si>
    <t>Conventions avec la Direction en charge de la Protection Civile ou Gestion des Risques du Mali pour la formation des acteurs locaux sur analyse, l'interprétation et la diffusion d’alertes.</t>
  </si>
  <si>
    <t>Conventions avec la Direction en charge de la Protection Civile ou Gestion des Risques du Niger pour la formation des acteurs locaux sur analyse, l'interprétation et la diffusion d’alertes.</t>
  </si>
  <si>
    <t>Conventions avec la Direction en charge de la Protection Civile ou Gestion des Risques du Sénégal pour la formation des acteurs locaux sur analyse, l'interprétation et la diffusion d’alertes.</t>
  </si>
  <si>
    <t>Commission Climat pour la Région du Sahel</t>
  </si>
  <si>
    <t>Projet de Résilience et d’Adaptation des Communautés et Ecosystèmes dans les zones humides des bassins versants du Sahel (RACE-Sahel)</t>
  </si>
  <si>
    <t xml:space="preserve">Identification SAP Projet/Programme </t>
  </si>
  <si>
    <t>P-Z1-CZ0-028</t>
  </si>
  <si>
    <t>Agence d'Exécution :</t>
  </si>
  <si>
    <t>Date Approbation du Plan de Passation de Marchés (PPM) :</t>
  </si>
  <si>
    <t>Date de Publication de l'Avis Général de Passation de Marchés (AGPM) :</t>
  </si>
  <si>
    <t>Période Couverte par ce PPM :</t>
  </si>
  <si>
    <t>Fevrier 2026 - Juillet  2027</t>
  </si>
  <si>
    <t>Biens</t>
  </si>
  <si>
    <t>Convention</t>
  </si>
  <si>
    <t>PLAN DE PASSATION DE MARCHÉS - VERSION SIMPLIFIÉE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</si>
</sst>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6" x14ac:knownFonts="1">
    <font>
      <sz val="11"/>
      <color theme="1"/>
      <name val="Calibri"/>
      <family val="2"/>
      <scheme val="minor"/>
    </font>
    <font>
      <sz val="10"/>
      <color theme="1"/>
      <name val="Arial Narrow"/>
      <family val="2"/>
    </font>
    <font>
      <sz val="11"/>
      <color theme="1"/>
      <name val="Arial Narrow"/>
      <family val="2"/>
    </font>
    <font>
      <b/>
      <sz val="10"/>
      <color theme="1"/>
      <name val="Arial Narrow"/>
      <family val="2"/>
    </font>
    <font>
      <b/>
      <sz val="10"/>
      <color rgb="FF000000"/>
      <name val="Arial Narrow"/>
      <family val="2"/>
    </font>
    <font>
      <sz val="7"/>
      <color rgb="FF000000"/>
      <name val="Arial Narrow"/>
      <family val="2"/>
    </font>
    <font>
      <sz val="11"/>
      <color theme="1"/>
      <name val="Calibri"/>
      <family val="2"/>
      <scheme val="minor"/>
    </font>
    <font>
      <sz val="10"/>
      <name val="Arial Narrow"/>
      <family val="2"/>
    </font>
    <font>
      <sz val="8"/>
      <name val="Calibri"/>
      <family val="2"/>
      <scheme val="minor"/>
    </font>
    <font>
      <sz val="10"/>
      <color rgb="FFFF0000"/>
      <name val="Arial Narrow"/>
      <family val="2"/>
    </font>
    <font>
      <sz val="11"/>
      <color rgb="FFFF0000"/>
      <name val="Arial Narrow"/>
      <family val="2"/>
    </font>
    <font>
      <sz val="11"/>
      <name val="Arial Narrow"/>
      <family val="2"/>
    </font>
    <font>
      <b/>
      <sz val="12"/>
      <color theme="1"/>
      <name val="Arial Narrow"/>
      <family val="2"/>
    </font>
    <font>
      <sz val="12"/>
      <color theme="1"/>
      <name val="Arial Narrow"/>
      <family val="2"/>
    </font>
    <font>
      <b/>
      <sz val="12"/>
      <name val="Arial Narrow"/>
      <family val="2"/>
    </font>
    <font>
      <b/>
      <sz val="14"/>
      <color theme="1"/>
      <name val="Arial"/>
      <family val="2"/>
    </font>
  </fonts>
  <fills count="5">
    <fill>
      <patternFill patternType="none"/>
    </fill>
    <fill>
      <patternFill patternType="gray125"/>
    </fill>
    <fill>
      <patternFill patternType="solid">
        <fgColor rgb="FFFFCC29"/>
        <bgColor indexed="64"/>
      </patternFill>
    </fill>
    <fill>
      <patternFill patternType="solid">
        <fgColor theme="8" tint="0.59999389629810485"/>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rgb="FF000000"/>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43" fontId="6" fillId="0" borderId="0" applyFont="0" applyFill="0" applyBorder="0" applyAlignment="0" applyProtection="0"/>
  </cellStyleXfs>
  <cellXfs count="43">
    <xf numFmtId="0" fontId="0" fillId="0" borderId="0" xfId="0"/>
    <xf numFmtId="0" fontId="4" fillId="3"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4" fillId="3" borderId="2" xfId="0" applyFont="1" applyFill="1" applyBorder="1" applyAlignment="1">
      <alignment horizontal="center" vertical="center" wrapText="1"/>
    </xf>
    <xf numFmtId="0" fontId="1" fillId="0" borderId="0" xfId="0" applyFont="1" applyAlignment="1">
      <alignment horizontal="center" vertical="center" wrapText="1"/>
    </xf>
    <xf numFmtId="0" fontId="7" fillId="4"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3" xfId="0" applyFont="1" applyBorder="1" applyAlignment="1">
      <alignment vertical="center" wrapText="1"/>
    </xf>
    <xf numFmtId="43" fontId="1" fillId="0" borderId="1" xfId="1" applyFont="1" applyBorder="1" applyAlignment="1">
      <alignment vertical="center" wrapText="1"/>
    </xf>
    <xf numFmtId="0" fontId="1" fillId="0" borderId="1" xfId="0" applyFont="1" applyBorder="1" applyAlignment="1">
      <alignment vertical="center" wrapText="1"/>
    </xf>
    <xf numFmtId="0" fontId="7" fillId="0" borderId="1" xfId="0" applyFont="1" applyBorder="1" applyAlignment="1">
      <alignment vertical="center" wrapText="1"/>
    </xf>
    <xf numFmtId="4" fontId="7" fillId="4" borderId="1" xfId="0" applyNumberFormat="1" applyFont="1" applyFill="1" applyBorder="1" applyAlignment="1">
      <alignment vertical="center"/>
    </xf>
    <xf numFmtId="43" fontId="7" fillId="0" borderId="1" xfId="1" applyFont="1" applyBorder="1" applyAlignment="1">
      <alignment horizontal="center" vertical="center" wrapText="1"/>
    </xf>
    <xf numFmtId="0" fontId="9" fillId="0" borderId="1" xfId="0" applyFont="1" applyBorder="1" applyAlignment="1">
      <alignment vertical="center" wrapText="1"/>
    </xf>
    <xf numFmtId="0" fontId="2" fillId="0" borderId="0" xfId="0" applyFont="1"/>
    <xf numFmtId="14" fontId="7" fillId="4" borderId="1" xfId="0" applyNumberFormat="1" applyFont="1" applyFill="1" applyBorder="1" applyAlignment="1">
      <alignment horizontal="center" vertical="center" wrapText="1"/>
    </xf>
    <xf numFmtId="0" fontId="10" fillId="0" borderId="0" xfId="0" applyFont="1"/>
    <xf numFmtId="0" fontId="2" fillId="0" borderId="0" xfId="0" applyFont="1" applyAlignment="1">
      <alignment vertical="top" wrapText="1"/>
    </xf>
    <xf numFmtId="0" fontId="2" fillId="0" borderId="0" xfId="0" applyFont="1" applyAlignment="1">
      <alignment wrapText="1"/>
    </xf>
    <xf numFmtId="43" fontId="7" fillId="0" borderId="1" xfId="1" applyFont="1" applyBorder="1" applyAlignment="1">
      <alignment vertical="center" wrapText="1"/>
    </xf>
    <xf numFmtId="0" fontId="11" fillId="0" borderId="0" xfId="0" applyFont="1"/>
    <xf numFmtId="0" fontId="3" fillId="0" borderId="0" xfId="0" applyFont="1" applyAlignment="1">
      <alignment vertical="center" wrapText="1"/>
    </xf>
    <xf numFmtId="49" fontId="14" fillId="0" borderId="1" xfId="0" applyNumberFormat="1" applyFont="1" applyBorder="1" applyAlignment="1">
      <alignment vertical="center"/>
    </xf>
    <xf numFmtId="0" fontId="13" fillId="0" borderId="1" xfId="0" applyFont="1" applyBorder="1" applyAlignment="1">
      <alignment horizontal="left" vertical="center" wrapText="1"/>
    </xf>
    <xf numFmtId="49" fontId="14" fillId="0" borderId="2" xfId="0" applyNumberFormat="1" applyFont="1" applyBorder="1" applyAlignment="1">
      <alignment vertical="center"/>
    </xf>
    <xf numFmtId="0" fontId="13" fillId="0" borderId="2" xfId="0" applyFont="1" applyBorder="1" applyAlignment="1">
      <alignment horizontal="left" vertical="center" wrapText="1"/>
    </xf>
    <xf numFmtId="0" fontId="12" fillId="0" borderId="8" xfId="0" applyFont="1" applyBorder="1" applyAlignment="1">
      <alignment horizontal="left" vertical="center" wrapText="1"/>
    </xf>
    <xf numFmtId="0" fontId="12" fillId="0" borderId="9" xfId="0" applyFont="1" applyBorder="1" applyAlignment="1">
      <alignment horizontal="left" vertical="center" wrapText="1"/>
    </xf>
    <xf numFmtId="0" fontId="12" fillId="0" borderId="10" xfId="0" applyFont="1" applyBorder="1" applyAlignment="1">
      <alignment horizontal="left" vertical="center" wrapText="1"/>
    </xf>
    <xf numFmtId="0" fontId="12" fillId="0" borderId="4" xfId="0" applyFont="1" applyBorder="1" applyAlignment="1">
      <alignment horizontal="left"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13" fillId="0" borderId="7" xfId="0" applyFont="1" applyBorder="1" applyAlignment="1">
      <alignment horizontal="left" vertical="center" wrapText="1"/>
    </xf>
    <xf numFmtId="0" fontId="15" fillId="0" borderId="11" xfId="0" applyFont="1" applyBorder="1" applyAlignment="1">
      <alignment horizontal="center" vertical="center" wrapText="1"/>
    </xf>
    <xf numFmtId="0" fontId="15" fillId="0" borderId="12" xfId="0" applyFont="1" applyBorder="1" applyAlignment="1">
      <alignment horizontal="center" vertical="center" wrapText="1"/>
    </xf>
    <xf numFmtId="0" fontId="4" fillId="2" borderId="7"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1" fillId="0" borderId="0" xfId="0" applyFont="1" applyAlignment="1">
      <alignment vertical="center" wrapText="1"/>
    </xf>
    <xf numFmtId="43" fontId="4" fillId="3" borderId="1" xfId="0" applyNumberFormat="1" applyFont="1" applyFill="1" applyBorder="1" applyAlignment="1">
      <alignment horizontal="center" vertical="center" wrapText="1"/>
    </xf>
    <xf numFmtId="14" fontId="1" fillId="0" borderId="1" xfId="0" applyNumberFormat="1" applyFont="1" applyBorder="1" applyAlignment="1">
      <alignment vertical="center" wrapText="1"/>
    </xf>
    <xf numFmtId="1" fontId="13" fillId="0" borderId="1" xfId="0" applyNumberFormat="1" applyFont="1" applyBorder="1" applyAlignment="1">
      <alignment horizontal="left" vertical="center" wrapText="1"/>
    </xf>
    <xf numFmtId="14" fontId="13" fillId="0" borderId="1" xfId="0" applyNumberFormat="1" applyFont="1" applyBorder="1" applyAlignment="1">
      <alignment horizontal="left" vertical="center" wrapText="1"/>
    </xf>
  </cellXfs>
  <cellStyles count="2">
    <cellStyle name="Millier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4DFEB9-4406-47B5-A5C5-A8B912BFC0CB}">
  <dimension ref="A1:N87"/>
  <sheetViews>
    <sheetView tabSelected="1" zoomScaleNormal="100" workbookViewId="0">
      <selection activeCell="A6" sqref="A6:C6"/>
    </sheetView>
  </sheetViews>
  <sheetFormatPr baseColWidth="10" defaultColWidth="8.81640625" defaultRowHeight="14" x14ac:dyDescent="0.3"/>
  <cols>
    <col min="1" max="1" width="12.90625" style="14" customWidth="1"/>
    <col min="2" max="2" width="7.54296875" style="14" customWidth="1"/>
    <col min="3" max="3" width="87.6328125" style="14" customWidth="1"/>
    <col min="4" max="4" width="22" style="14" customWidth="1"/>
    <col min="5" max="5" width="10.36328125" style="14" customWidth="1"/>
    <col min="6" max="6" width="32.08984375" style="14" customWidth="1"/>
    <col min="7" max="7" width="13.08984375" style="14" customWidth="1"/>
    <col min="8" max="8" width="9.81640625" style="14" customWidth="1"/>
    <col min="9" max="9" width="12.90625" style="14" customWidth="1"/>
    <col min="10" max="10" width="11.36328125" style="14" customWidth="1"/>
    <col min="11" max="11" width="14.6328125" style="14" customWidth="1"/>
    <col min="12" max="12" width="10.453125" style="14" customWidth="1"/>
    <col min="13" max="13" width="13" style="14" customWidth="1"/>
    <col min="14" max="16384" width="8.81640625" style="14"/>
  </cols>
  <sheetData>
    <row r="1" spans="1:14" ht="14.5" thickBot="1" x14ac:dyDescent="0.35"/>
    <row r="2" spans="1:14" ht="18" customHeight="1" thickBot="1" x14ac:dyDescent="0.35">
      <c r="A2" s="33" t="s">
        <v>181</v>
      </c>
      <c r="B2" s="34"/>
      <c r="C2" s="34"/>
      <c r="D2" s="34"/>
      <c r="E2" s="34"/>
      <c r="F2" s="34"/>
      <c r="G2" s="34"/>
      <c r="H2" s="34"/>
      <c r="I2" s="34"/>
      <c r="J2" s="34"/>
      <c r="K2" s="34"/>
      <c r="L2" s="34"/>
      <c r="M2" s="34"/>
    </row>
    <row r="3" spans="1:14" ht="15.5" x14ac:dyDescent="0.3">
      <c r="A3" s="29" t="s">
        <v>24</v>
      </c>
      <c r="B3" s="30"/>
      <c r="C3" s="31"/>
      <c r="D3" s="32" t="s">
        <v>170</v>
      </c>
      <c r="E3" s="32"/>
      <c r="F3" s="32"/>
      <c r="G3" s="32"/>
      <c r="H3" s="32"/>
      <c r="I3" s="32"/>
      <c r="J3" s="32"/>
      <c r="K3" s="32"/>
      <c r="L3" s="32"/>
      <c r="M3" s="32"/>
      <c r="N3" s="32"/>
    </row>
    <row r="4" spans="1:14" ht="13.75" customHeight="1" x14ac:dyDescent="0.3">
      <c r="A4" s="26" t="s">
        <v>0</v>
      </c>
      <c r="B4" s="27"/>
      <c r="C4" s="28"/>
      <c r="D4" s="23" t="s">
        <v>171</v>
      </c>
      <c r="E4" s="23"/>
      <c r="F4" s="23"/>
      <c r="G4" s="23"/>
      <c r="H4" s="23"/>
      <c r="I4" s="23"/>
      <c r="J4" s="23"/>
      <c r="K4" s="23"/>
      <c r="L4" s="23"/>
      <c r="M4" s="23"/>
      <c r="N4" s="23"/>
    </row>
    <row r="5" spans="1:14" ht="13.75" customHeight="1" x14ac:dyDescent="0.3">
      <c r="A5" s="26" t="s">
        <v>172</v>
      </c>
      <c r="B5" s="27"/>
      <c r="C5" s="28"/>
      <c r="D5" s="23" t="s">
        <v>173</v>
      </c>
      <c r="E5" s="23"/>
      <c r="F5" s="23"/>
      <c r="G5" s="23"/>
      <c r="H5" s="23"/>
      <c r="I5" s="23"/>
      <c r="J5" s="23"/>
      <c r="K5" s="23"/>
      <c r="L5" s="23"/>
      <c r="M5" s="23"/>
      <c r="N5" s="23"/>
    </row>
    <row r="6" spans="1:14" ht="13.75" customHeight="1" x14ac:dyDescent="0.3">
      <c r="A6" s="26" t="s">
        <v>1</v>
      </c>
      <c r="B6" s="27"/>
      <c r="C6" s="28"/>
      <c r="D6" s="41">
        <v>5190155000107</v>
      </c>
      <c r="E6" s="41"/>
      <c r="F6" s="41"/>
      <c r="G6" s="41"/>
      <c r="H6" s="41"/>
      <c r="I6" s="41"/>
      <c r="J6" s="41"/>
      <c r="K6" s="41"/>
      <c r="L6" s="41"/>
      <c r="M6" s="41"/>
      <c r="N6" s="41"/>
    </row>
    <row r="7" spans="1:14" ht="13.75" customHeight="1" x14ac:dyDescent="0.3">
      <c r="A7" s="22" t="s">
        <v>174</v>
      </c>
      <c r="B7" s="22"/>
      <c r="C7" s="22"/>
      <c r="D7" s="23" t="s">
        <v>170</v>
      </c>
      <c r="E7" s="23"/>
      <c r="F7" s="23"/>
      <c r="G7" s="23"/>
      <c r="H7" s="23"/>
      <c r="I7" s="23"/>
      <c r="J7" s="23"/>
      <c r="K7" s="23"/>
      <c r="L7" s="23"/>
      <c r="M7" s="23"/>
      <c r="N7" s="23"/>
    </row>
    <row r="8" spans="1:14" ht="13.75" customHeight="1" x14ac:dyDescent="0.3">
      <c r="A8" s="22" t="s">
        <v>175</v>
      </c>
      <c r="B8" s="22"/>
      <c r="C8" s="22"/>
      <c r="D8" s="42">
        <v>46111</v>
      </c>
      <c r="E8" s="23"/>
      <c r="F8" s="23"/>
      <c r="G8" s="23"/>
      <c r="H8" s="23"/>
      <c r="I8" s="23"/>
      <c r="J8" s="23"/>
      <c r="K8" s="23"/>
      <c r="L8" s="23"/>
      <c r="M8" s="23"/>
      <c r="N8" s="23"/>
    </row>
    <row r="9" spans="1:14" ht="13.75" customHeight="1" x14ac:dyDescent="0.3">
      <c r="A9" s="22" t="s">
        <v>176</v>
      </c>
      <c r="B9" s="22"/>
      <c r="C9" s="22"/>
      <c r="D9" s="42">
        <v>46099</v>
      </c>
      <c r="E9" s="23"/>
      <c r="F9" s="23"/>
      <c r="G9" s="23"/>
      <c r="H9" s="23"/>
      <c r="I9" s="23"/>
      <c r="J9" s="23"/>
      <c r="K9" s="23"/>
      <c r="L9" s="23"/>
      <c r="M9" s="23"/>
      <c r="N9" s="23"/>
    </row>
    <row r="10" spans="1:14" ht="15.5" x14ac:dyDescent="0.3">
      <c r="A10" s="24" t="s">
        <v>177</v>
      </c>
      <c r="B10" s="24"/>
      <c r="C10" s="24"/>
      <c r="D10" s="25" t="s">
        <v>178</v>
      </c>
      <c r="E10" s="25"/>
      <c r="F10" s="25"/>
      <c r="G10" s="25"/>
      <c r="H10" s="25"/>
      <c r="I10" s="25"/>
      <c r="J10" s="25"/>
      <c r="K10" s="25"/>
      <c r="L10" s="25"/>
      <c r="M10" s="25"/>
      <c r="N10" s="25"/>
    </row>
    <row r="11" spans="1:14" x14ac:dyDescent="0.3">
      <c r="A11" s="21"/>
      <c r="B11" s="21"/>
      <c r="C11" s="21"/>
      <c r="D11" s="18"/>
      <c r="E11" s="18"/>
      <c r="F11" s="18"/>
      <c r="G11" s="18"/>
      <c r="H11" s="18"/>
      <c r="I11" s="18"/>
      <c r="J11" s="18"/>
      <c r="K11" s="18"/>
      <c r="L11" s="18"/>
      <c r="M11" s="18"/>
    </row>
    <row r="12" spans="1:14" x14ac:dyDescent="0.3">
      <c r="A12" s="35" t="s">
        <v>181</v>
      </c>
      <c r="B12" s="35"/>
      <c r="C12" s="35"/>
      <c r="D12" s="35"/>
      <c r="E12" s="35"/>
      <c r="F12" s="35"/>
      <c r="G12" s="35"/>
      <c r="H12" s="35"/>
      <c r="I12" s="35"/>
      <c r="J12" s="35"/>
      <c r="K12" s="35"/>
      <c r="L12" s="35"/>
      <c r="M12" s="35"/>
    </row>
    <row r="13" spans="1:14" ht="65" customHeight="1" thickBot="1" x14ac:dyDescent="0.35">
      <c r="A13" s="1" t="s">
        <v>2</v>
      </c>
      <c r="B13" s="3" t="s">
        <v>3</v>
      </c>
      <c r="C13" s="3" t="s">
        <v>4</v>
      </c>
      <c r="D13" s="3" t="s">
        <v>21</v>
      </c>
      <c r="E13" s="3" t="s">
        <v>120</v>
      </c>
      <c r="F13" s="3" t="s">
        <v>6</v>
      </c>
      <c r="G13" s="3" t="s">
        <v>22</v>
      </c>
      <c r="H13" s="3" t="s">
        <v>7</v>
      </c>
      <c r="I13" s="3" t="s">
        <v>8</v>
      </c>
      <c r="J13" s="3" t="s">
        <v>9</v>
      </c>
      <c r="K13" s="3" t="s">
        <v>121</v>
      </c>
      <c r="L13" s="3" t="s">
        <v>10</v>
      </c>
      <c r="M13" s="3" t="s">
        <v>11</v>
      </c>
    </row>
    <row r="14" spans="1:14" ht="41.4" customHeight="1" thickBot="1" x14ac:dyDescent="0.35">
      <c r="A14" s="7" t="s">
        <v>25</v>
      </c>
      <c r="B14" s="10" t="s">
        <v>26</v>
      </c>
      <c r="C14" s="10" t="s">
        <v>45</v>
      </c>
      <c r="D14" s="5" t="s">
        <v>179</v>
      </c>
      <c r="E14" s="11">
        <v>436</v>
      </c>
      <c r="F14" s="5" t="s">
        <v>64</v>
      </c>
      <c r="G14" s="5" t="s">
        <v>115</v>
      </c>
      <c r="H14" s="40">
        <v>46209</v>
      </c>
      <c r="I14" s="15">
        <v>46239</v>
      </c>
      <c r="J14" s="15">
        <v>46283</v>
      </c>
      <c r="K14" s="8">
        <f>E14*769.018*1000</f>
        <v>335291848</v>
      </c>
      <c r="L14" s="15">
        <v>46363</v>
      </c>
      <c r="M14" s="9"/>
    </row>
    <row r="15" spans="1:14" ht="41.4" customHeight="1" thickBot="1" x14ac:dyDescent="0.35">
      <c r="A15" s="7" t="s">
        <v>25</v>
      </c>
      <c r="B15" s="10" t="s">
        <v>27</v>
      </c>
      <c r="C15" s="10" t="s">
        <v>46</v>
      </c>
      <c r="D15" s="5" t="s">
        <v>179</v>
      </c>
      <c r="E15" s="11">
        <v>780</v>
      </c>
      <c r="F15" s="5" t="s">
        <v>64</v>
      </c>
      <c r="G15" s="5" t="s">
        <v>115</v>
      </c>
      <c r="H15" s="40">
        <v>46209</v>
      </c>
      <c r="I15" s="15">
        <v>46239</v>
      </c>
      <c r="J15" s="15">
        <v>46283</v>
      </c>
      <c r="K15" s="8">
        <f t="shared" ref="K15:K78" si="0">E15*769.018*1000</f>
        <v>599834040</v>
      </c>
      <c r="L15" s="15">
        <v>46363</v>
      </c>
      <c r="M15" s="9"/>
    </row>
    <row r="16" spans="1:14" ht="41.4" customHeight="1" thickBot="1" x14ac:dyDescent="0.35">
      <c r="A16" s="7" t="s">
        <v>25</v>
      </c>
      <c r="B16" s="10" t="s">
        <v>28</v>
      </c>
      <c r="C16" s="10" t="s">
        <v>47</v>
      </c>
      <c r="D16" s="5" t="s">
        <v>179</v>
      </c>
      <c r="E16" s="11">
        <v>389</v>
      </c>
      <c r="F16" s="5" t="s">
        <v>64</v>
      </c>
      <c r="G16" s="5" t="s">
        <v>115</v>
      </c>
      <c r="H16" s="40">
        <v>46209</v>
      </c>
      <c r="I16" s="15">
        <v>46239</v>
      </c>
      <c r="J16" s="15">
        <v>46283</v>
      </c>
      <c r="K16" s="8">
        <f t="shared" si="0"/>
        <v>299148002.00000006</v>
      </c>
      <c r="L16" s="15">
        <v>46363</v>
      </c>
      <c r="M16" s="9"/>
    </row>
    <row r="17" spans="1:13" ht="41.4" customHeight="1" thickBot="1" x14ac:dyDescent="0.35">
      <c r="A17" s="7" t="s">
        <v>25</v>
      </c>
      <c r="B17" s="10" t="s">
        <v>29</v>
      </c>
      <c r="C17" s="10" t="s">
        <v>48</v>
      </c>
      <c r="D17" s="5" t="s">
        <v>179</v>
      </c>
      <c r="E17" s="11">
        <v>303</v>
      </c>
      <c r="F17" s="5" t="s">
        <v>64</v>
      </c>
      <c r="G17" s="5" t="s">
        <v>115</v>
      </c>
      <c r="H17" s="40">
        <v>46322</v>
      </c>
      <c r="I17" s="15">
        <v>46352</v>
      </c>
      <c r="J17" s="15">
        <v>46396</v>
      </c>
      <c r="K17" s="8">
        <f t="shared" si="0"/>
        <v>233012454</v>
      </c>
      <c r="L17" s="15">
        <v>46476</v>
      </c>
      <c r="M17" s="9"/>
    </row>
    <row r="18" spans="1:13" ht="41.4" customHeight="1" thickBot="1" x14ac:dyDescent="0.35">
      <c r="A18" s="7" t="s">
        <v>25</v>
      </c>
      <c r="B18" s="10" t="s">
        <v>30</v>
      </c>
      <c r="C18" s="10" t="s">
        <v>49</v>
      </c>
      <c r="D18" s="5" t="s">
        <v>179</v>
      </c>
      <c r="E18" s="11">
        <v>23</v>
      </c>
      <c r="F18" s="5" t="s">
        <v>65</v>
      </c>
      <c r="G18" s="5" t="s">
        <v>115</v>
      </c>
      <c r="H18" s="40">
        <v>46315</v>
      </c>
      <c r="I18" s="15">
        <v>46329</v>
      </c>
      <c r="J18" s="15">
        <v>46368</v>
      </c>
      <c r="K18" s="8">
        <f t="shared" si="0"/>
        <v>17687414</v>
      </c>
      <c r="L18" s="15">
        <v>46408</v>
      </c>
      <c r="M18" s="9"/>
    </row>
    <row r="19" spans="1:13" ht="41.4" customHeight="1" thickBot="1" x14ac:dyDescent="0.35">
      <c r="A19" s="7" t="s">
        <v>25</v>
      </c>
      <c r="B19" s="10" t="s">
        <v>31</v>
      </c>
      <c r="C19" s="10" t="s">
        <v>50</v>
      </c>
      <c r="D19" s="5" t="s">
        <v>179</v>
      </c>
      <c r="E19" s="11">
        <v>187</v>
      </c>
      <c r="F19" s="5" t="s">
        <v>64</v>
      </c>
      <c r="G19" s="5" t="s">
        <v>115</v>
      </c>
      <c r="H19" s="40">
        <v>46473</v>
      </c>
      <c r="I19" s="15">
        <v>46503</v>
      </c>
      <c r="J19" s="15">
        <v>46547</v>
      </c>
      <c r="K19" s="8">
        <f t="shared" si="0"/>
        <v>143806366</v>
      </c>
      <c r="L19" s="15">
        <v>46627</v>
      </c>
      <c r="M19" s="9"/>
    </row>
    <row r="20" spans="1:13" ht="41.4" customHeight="1" thickBot="1" x14ac:dyDescent="0.35">
      <c r="A20" s="7" t="s">
        <v>25</v>
      </c>
      <c r="B20" s="10" t="s">
        <v>32</v>
      </c>
      <c r="C20" s="10" t="s">
        <v>51</v>
      </c>
      <c r="D20" s="5" t="s">
        <v>179</v>
      </c>
      <c r="E20" s="11">
        <v>153</v>
      </c>
      <c r="F20" s="5" t="s">
        <v>64</v>
      </c>
      <c r="G20" s="5" t="s">
        <v>115</v>
      </c>
      <c r="H20" s="40">
        <v>46504</v>
      </c>
      <c r="I20" s="15">
        <v>46534</v>
      </c>
      <c r="J20" s="15">
        <v>46578</v>
      </c>
      <c r="K20" s="8">
        <f t="shared" si="0"/>
        <v>117659754</v>
      </c>
      <c r="L20" s="15">
        <v>46658</v>
      </c>
      <c r="M20" s="9"/>
    </row>
    <row r="21" spans="1:13" ht="41.4" customHeight="1" thickBot="1" x14ac:dyDescent="0.35">
      <c r="A21" s="7" t="s">
        <v>25</v>
      </c>
      <c r="B21" s="10" t="s">
        <v>33</v>
      </c>
      <c r="C21" s="10" t="s">
        <v>52</v>
      </c>
      <c r="D21" s="5" t="s">
        <v>179</v>
      </c>
      <c r="E21" s="11">
        <v>212</v>
      </c>
      <c r="F21" s="5" t="s">
        <v>64</v>
      </c>
      <c r="G21" s="5" t="s">
        <v>115</v>
      </c>
      <c r="H21" s="40">
        <v>46504</v>
      </c>
      <c r="I21" s="15">
        <v>46534</v>
      </c>
      <c r="J21" s="15">
        <v>46578</v>
      </c>
      <c r="K21" s="8">
        <f t="shared" si="0"/>
        <v>163031816</v>
      </c>
      <c r="L21" s="15">
        <v>46658</v>
      </c>
      <c r="M21" s="9"/>
    </row>
    <row r="22" spans="1:13" ht="41.4" customHeight="1" thickBot="1" x14ac:dyDescent="0.35">
      <c r="A22" s="7" t="s">
        <v>25</v>
      </c>
      <c r="B22" s="10" t="s">
        <v>34</v>
      </c>
      <c r="C22" s="10" t="s">
        <v>53</v>
      </c>
      <c r="D22" s="5" t="s">
        <v>179</v>
      </c>
      <c r="E22" s="11">
        <v>84</v>
      </c>
      <c r="F22" s="5" t="s">
        <v>65</v>
      </c>
      <c r="G22" s="5" t="s">
        <v>66</v>
      </c>
      <c r="H22" s="40">
        <v>46146</v>
      </c>
      <c r="I22" s="15">
        <v>46160</v>
      </c>
      <c r="J22" s="15">
        <v>46199</v>
      </c>
      <c r="K22" s="8">
        <f t="shared" si="0"/>
        <v>64597512</v>
      </c>
      <c r="L22" s="15">
        <v>46239</v>
      </c>
      <c r="M22" s="9"/>
    </row>
    <row r="23" spans="1:13" ht="41.4" customHeight="1" thickBot="1" x14ac:dyDescent="0.35">
      <c r="A23" s="7" t="s">
        <v>25</v>
      </c>
      <c r="B23" s="10" t="s">
        <v>35</v>
      </c>
      <c r="C23" s="10" t="s">
        <v>54</v>
      </c>
      <c r="D23" s="5" t="s">
        <v>179</v>
      </c>
      <c r="E23" s="11">
        <v>44</v>
      </c>
      <c r="F23" s="5" t="s">
        <v>65</v>
      </c>
      <c r="G23" s="5" t="s">
        <v>66</v>
      </c>
      <c r="H23" s="40">
        <v>46146</v>
      </c>
      <c r="I23" s="15">
        <v>46160</v>
      </c>
      <c r="J23" s="15">
        <v>46199</v>
      </c>
      <c r="K23" s="8">
        <f t="shared" si="0"/>
        <v>33836792</v>
      </c>
      <c r="L23" s="15">
        <v>46239</v>
      </c>
      <c r="M23" s="9"/>
    </row>
    <row r="24" spans="1:13" ht="41.4" customHeight="1" thickBot="1" x14ac:dyDescent="0.35">
      <c r="A24" s="7" t="s">
        <v>25</v>
      </c>
      <c r="B24" s="10" t="s">
        <v>36</v>
      </c>
      <c r="C24" s="10" t="s">
        <v>55</v>
      </c>
      <c r="D24" s="5" t="s">
        <v>179</v>
      </c>
      <c r="E24" s="11">
        <v>2</v>
      </c>
      <c r="F24" s="5" t="s">
        <v>65</v>
      </c>
      <c r="G24" s="5" t="s">
        <v>66</v>
      </c>
      <c r="H24" s="40">
        <v>46146</v>
      </c>
      <c r="I24" s="15">
        <v>46160</v>
      </c>
      <c r="J24" s="15">
        <v>46199</v>
      </c>
      <c r="K24" s="8">
        <f t="shared" si="0"/>
        <v>1538036</v>
      </c>
      <c r="L24" s="15">
        <v>46239</v>
      </c>
      <c r="M24" s="9"/>
    </row>
    <row r="25" spans="1:13" ht="41.4" customHeight="1" thickBot="1" x14ac:dyDescent="0.35">
      <c r="A25" s="7" t="s">
        <v>25</v>
      </c>
      <c r="B25" s="10" t="s">
        <v>37</v>
      </c>
      <c r="C25" s="10" t="s">
        <v>56</v>
      </c>
      <c r="D25" s="5" t="s">
        <v>179</v>
      </c>
      <c r="E25" s="11">
        <v>24</v>
      </c>
      <c r="F25" s="5" t="s">
        <v>65</v>
      </c>
      <c r="G25" s="5" t="s">
        <v>67</v>
      </c>
      <c r="H25" s="40">
        <v>46146</v>
      </c>
      <c r="I25" s="15">
        <v>46160</v>
      </c>
      <c r="J25" s="15">
        <v>46199</v>
      </c>
      <c r="K25" s="8">
        <f t="shared" si="0"/>
        <v>18456432</v>
      </c>
      <c r="L25" s="15">
        <v>46239</v>
      </c>
      <c r="M25" s="9"/>
    </row>
    <row r="26" spans="1:13" ht="41.4" customHeight="1" thickBot="1" x14ac:dyDescent="0.35">
      <c r="A26" s="7" t="s">
        <v>25</v>
      </c>
      <c r="B26" s="10" t="s">
        <v>38</v>
      </c>
      <c r="C26" s="10" t="s">
        <v>57</v>
      </c>
      <c r="D26" s="5" t="s">
        <v>179</v>
      </c>
      <c r="E26" s="11">
        <v>2</v>
      </c>
      <c r="F26" s="5" t="s">
        <v>65</v>
      </c>
      <c r="G26" s="5" t="s">
        <v>66</v>
      </c>
      <c r="H26" s="40">
        <v>46100</v>
      </c>
      <c r="I26" s="15">
        <v>46114</v>
      </c>
      <c r="J26" s="15">
        <v>46153</v>
      </c>
      <c r="K26" s="8">
        <f t="shared" si="0"/>
        <v>1538036</v>
      </c>
      <c r="L26" s="15">
        <v>46223</v>
      </c>
      <c r="M26" s="9"/>
    </row>
    <row r="27" spans="1:13" ht="41.4" customHeight="1" thickBot="1" x14ac:dyDescent="0.35">
      <c r="A27" s="7" t="s">
        <v>25</v>
      </c>
      <c r="B27" s="10" t="s">
        <v>39</v>
      </c>
      <c r="C27" s="10" t="s">
        <v>58</v>
      </c>
      <c r="D27" s="5" t="s">
        <v>179</v>
      </c>
      <c r="E27" s="11">
        <v>13</v>
      </c>
      <c r="F27" s="5" t="s">
        <v>65</v>
      </c>
      <c r="G27" s="5" t="s">
        <v>67</v>
      </c>
      <c r="H27" s="40">
        <v>46100</v>
      </c>
      <c r="I27" s="15">
        <v>46114</v>
      </c>
      <c r="J27" s="15">
        <v>46153</v>
      </c>
      <c r="K27" s="8">
        <f t="shared" si="0"/>
        <v>9997234</v>
      </c>
      <c r="L27" s="15">
        <v>46223</v>
      </c>
      <c r="M27" s="9"/>
    </row>
    <row r="28" spans="1:13" ht="41.4" customHeight="1" thickBot="1" x14ac:dyDescent="0.35">
      <c r="A28" s="7" t="s">
        <v>25</v>
      </c>
      <c r="B28" s="10" t="s">
        <v>40</v>
      </c>
      <c r="C28" s="10" t="s">
        <v>59</v>
      </c>
      <c r="D28" s="5" t="s">
        <v>179</v>
      </c>
      <c r="E28" s="11">
        <v>20</v>
      </c>
      <c r="F28" s="5" t="s">
        <v>65</v>
      </c>
      <c r="G28" s="5" t="s">
        <v>66</v>
      </c>
      <c r="H28" s="40">
        <v>46100</v>
      </c>
      <c r="I28" s="15">
        <v>46114</v>
      </c>
      <c r="J28" s="15">
        <v>46153</v>
      </c>
      <c r="K28" s="8">
        <f t="shared" si="0"/>
        <v>15380360</v>
      </c>
      <c r="L28" s="15">
        <v>46223</v>
      </c>
      <c r="M28" s="9"/>
    </row>
    <row r="29" spans="1:13" ht="41.4" customHeight="1" thickBot="1" x14ac:dyDescent="0.35">
      <c r="A29" s="7" t="s">
        <v>25</v>
      </c>
      <c r="B29" s="10" t="s">
        <v>41</v>
      </c>
      <c r="C29" s="10" t="s">
        <v>60</v>
      </c>
      <c r="D29" s="5" t="s">
        <v>179</v>
      </c>
      <c r="E29" s="11">
        <v>62.5</v>
      </c>
      <c r="F29" s="5" t="s">
        <v>65</v>
      </c>
      <c r="G29" s="5" t="s">
        <v>66</v>
      </c>
      <c r="H29" s="40">
        <v>46407</v>
      </c>
      <c r="I29" s="15">
        <v>46421</v>
      </c>
      <c r="J29" s="15">
        <v>46460</v>
      </c>
      <c r="K29" s="8">
        <f t="shared" si="0"/>
        <v>48063625</v>
      </c>
      <c r="L29" s="15">
        <v>46530</v>
      </c>
      <c r="M29" s="9"/>
    </row>
    <row r="30" spans="1:13" ht="41.4" customHeight="1" thickBot="1" x14ac:dyDescent="0.35">
      <c r="A30" s="7" t="s">
        <v>25</v>
      </c>
      <c r="B30" s="10" t="s">
        <v>42</v>
      </c>
      <c r="C30" s="10" t="s">
        <v>61</v>
      </c>
      <c r="D30" s="5" t="s">
        <v>179</v>
      </c>
      <c r="E30" s="11">
        <v>62.5</v>
      </c>
      <c r="F30" s="5" t="s">
        <v>65</v>
      </c>
      <c r="G30" s="5" t="s">
        <v>66</v>
      </c>
      <c r="H30" s="40">
        <v>46193</v>
      </c>
      <c r="I30" s="15">
        <v>46207</v>
      </c>
      <c r="J30" s="15">
        <v>46246</v>
      </c>
      <c r="K30" s="8">
        <f t="shared" si="0"/>
        <v>48063625</v>
      </c>
      <c r="L30" s="15">
        <v>46316</v>
      </c>
      <c r="M30" s="9"/>
    </row>
    <row r="31" spans="1:13" ht="41.4" customHeight="1" thickBot="1" x14ac:dyDescent="0.35">
      <c r="A31" s="7" t="s">
        <v>25</v>
      </c>
      <c r="B31" s="10" t="s">
        <v>43</v>
      </c>
      <c r="C31" s="10" t="s">
        <v>62</v>
      </c>
      <c r="D31" s="5" t="s">
        <v>179</v>
      </c>
      <c r="E31" s="11">
        <v>62.5</v>
      </c>
      <c r="F31" s="5" t="s">
        <v>65</v>
      </c>
      <c r="G31" s="5" t="s">
        <v>66</v>
      </c>
      <c r="H31" s="40">
        <v>46193</v>
      </c>
      <c r="I31" s="15">
        <v>46207</v>
      </c>
      <c r="J31" s="15">
        <v>46246</v>
      </c>
      <c r="K31" s="8">
        <f t="shared" si="0"/>
        <v>48063625</v>
      </c>
      <c r="L31" s="15">
        <v>46316</v>
      </c>
      <c r="M31" s="9"/>
    </row>
    <row r="32" spans="1:13" ht="41.4" customHeight="1" thickBot="1" x14ac:dyDescent="0.35">
      <c r="A32" s="7" t="s">
        <v>25</v>
      </c>
      <c r="B32" s="10" t="s">
        <v>44</v>
      </c>
      <c r="C32" s="10" t="s">
        <v>63</v>
      </c>
      <c r="D32" s="5" t="s">
        <v>179</v>
      </c>
      <c r="E32" s="11">
        <v>62.5</v>
      </c>
      <c r="F32" s="5" t="s">
        <v>65</v>
      </c>
      <c r="G32" s="5" t="s">
        <v>66</v>
      </c>
      <c r="H32" s="40">
        <v>46193</v>
      </c>
      <c r="I32" s="15">
        <v>46207</v>
      </c>
      <c r="J32" s="15">
        <v>46246</v>
      </c>
      <c r="K32" s="8">
        <f t="shared" si="0"/>
        <v>48063625</v>
      </c>
      <c r="L32" s="15">
        <v>46316</v>
      </c>
      <c r="M32" s="9"/>
    </row>
    <row r="33" spans="1:13" ht="41.4" customHeight="1" thickBot="1" x14ac:dyDescent="0.35">
      <c r="A33" s="7" t="s">
        <v>25</v>
      </c>
      <c r="B33" s="10" t="s">
        <v>68</v>
      </c>
      <c r="C33" s="10" t="s">
        <v>81</v>
      </c>
      <c r="D33" s="2" t="s">
        <v>116</v>
      </c>
      <c r="E33" s="12">
        <v>153</v>
      </c>
      <c r="F33" s="6" t="s">
        <v>112</v>
      </c>
      <c r="G33" s="6" t="s">
        <v>115</v>
      </c>
      <c r="H33" s="40">
        <v>46069</v>
      </c>
      <c r="I33" s="15">
        <v>46167</v>
      </c>
      <c r="J33" s="15">
        <v>46206</v>
      </c>
      <c r="K33" s="8">
        <f t="shared" si="0"/>
        <v>117659754</v>
      </c>
      <c r="L33" s="15">
        <v>46286</v>
      </c>
      <c r="M33" s="9"/>
    </row>
    <row r="34" spans="1:13" ht="41.4" customHeight="1" thickBot="1" x14ac:dyDescent="0.35">
      <c r="A34" s="7" t="s">
        <v>25</v>
      </c>
      <c r="B34" s="10" t="s">
        <v>69</v>
      </c>
      <c r="C34" s="10" t="s">
        <v>82</v>
      </c>
      <c r="D34" s="2" t="s">
        <v>116</v>
      </c>
      <c r="E34" s="12">
        <v>298</v>
      </c>
      <c r="F34" s="6" t="s">
        <v>112</v>
      </c>
      <c r="G34" s="6" t="s">
        <v>115</v>
      </c>
      <c r="H34" s="40">
        <v>46127</v>
      </c>
      <c r="I34" s="15">
        <v>46225</v>
      </c>
      <c r="J34" s="15">
        <v>46264</v>
      </c>
      <c r="K34" s="8">
        <f t="shared" si="0"/>
        <v>229167364</v>
      </c>
      <c r="L34" s="15">
        <v>46344</v>
      </c>
      <c r="M34" s="9"/>
    </row>
    <row r="35" spans="1:13" ht="41.4" customHeight="1" thickBot="1" x14ac:dyDescent="0.35">
      <c r="A35" s="7" t="s">
        <v>25</v>
      </c>
      <c r="B35" s="10" t="s">
        <v>70</v>
      </c>
      <c r="C35" s="10" t="s">
        <v>83</v>
      </c>
      <c r="D35" s="2" t="s">
        <v>116</v>
      </c>
      <c r="E35" s="12">
        <v>61</v>
      </c>
      <c r="F35" s="6" t="s">
        <v>111</v>
      </c>
      <c r="G35" s="6" t="s">
        <v>115</v>
      </c>
      <c r="H35" s="40">
        <v>46127</v>
      </c>
      <c r="I35" s="15">
        <v>46225</v>
      </c>
      <c r="J35" s="15">
        <v>46264</v>
      </c>
      <c r="K35" s="8">
        <f t="shared" si="0"/>
        <v>46910098</v>
      </c>
      <c r="L35" s="15">
        <v>46344</v>
      </c>
      <c r="M35" s="9"/>
    </row>
    <row r="36" spans="1:13" ht="41.4" customHeight="1" thickBot="1" x14ac:dyDescent="0.35">
      <c r="A36" s="7" t="s">
        <v>25</v>
      </c>
      <c r="B36" s="10" t="s">
        <v>71</v>
      </c>
      <c r="C36" s="10" t="s">
        <v>84</v>
      </c>
      <c r="D36" s="2" t="s">
        <v>116</v>
      </c>
      <c r="E36" s="12">
        <v>38</v>
      </c>
      <c r="F36" s="6" t="s">
        <v>111</v>
      </c>
      <c r="G36" s="6" t="s">
        <v>115</v>
      </c>
      <c r="H36" s="40">
        <v>46218</v>
      </c>
      <c r="I36" s="15">
        <v>46316</v>
      </c>
      <c r="J36" s="15">
        <v>46355</v>
      </c>
      <c r="K36" s="8">
        <f t="shared" si="0"/>
        <v>29222684</v>
      </c>
      <c r="L36" s="15">
        <v>46435</v>
      </c>
      <c r="M36" s="9"/>
    </row>
    <row r="37" spans="1:13" ht="41.4" customHeight="1" thickBot="1" x14ac:dyDescent="0.35">
      <c r="A37" s="7" t="s">
        <v>25</v>
      </c>
      <c r="B37" s="10" t="s">
        <v>72</v>
      </c>
      <c r="C37" s="10" t="s">
        <v>85</v>
      </c>
      <c r="D37" s="2" t="s">
        <v>116</v>
      </c>
      <c r="E37" s="12">
        <v>43</v>
      </c>
      <c r="F37" s="6" t="s">
        <v>111</v>
      </c>
      <c r="G37" s="6" t="s">
        <v>115</v>
      </c>
      <c r="H37" s="40">
        <v>46218</v>
      </c>
      <c r="I37" s="15">
        <v>46316</v>
      </c>
      <c r="J37" s="15">
        <v>46355</v>
      </c>
      <c r="K37" s="8">
        <f t="shared" si="0"/>
        <v>33067774.000000004</v>
      </c>
      <c r="L37" s="15">
        <v>46435</v>
      </c>
      <c r="M37" s="9"/>
    </row>
    <row r="38" spans="1:13" ht="41.4" customHeight="1" thickBot="1" x14ac:dyDescent="0.35">
      <c r="A38" s="7" t="s">
        <v>25</v>
      </c>
      <c r="B38" s="10" t="s">
        <v>73</v>
      </c>
      <c r="C38" s="10" t="s">
        <v>86</v>
      </c>
      <c r="D38" s="2" t="s">
        <v>116</v>
      </c>
      <c r="E38" s="12">
        <v>94</v>
      </c>
      <c r="F38" s="6" t="s">
        <v>112</v>
      </c>
      <c r="G38" s="6" t="s">
        <v>115</v>
      </c>
      <c r="H38" s="40">
        <v>46218</v>
      </c>
      <c r="I38" s="15">
        <v>46316</v>
      </c>
      <c r="J38" s="15">
        <v>46355</v>
      </c>
      <c r="K38" s="8">
        <f t="shared" si="0"/>
        <v>72287692.000000015</v>
      </c>
      <c r="L38" s="15">
        <v>46435</v>
      </c>
      <c r="M38" s="9"/>
    </row>
    <row r="39" spans="1:13" ht="41.4" customHeight="1" thickBot="1" x14ac:dyDescent="0.35">
      <c r="A39" s="7" t="s">
        <v>25</v>
      </c>
      <c r="B39" s="10" t="s">
        <v>74</v>
      </c>
      <c r="C39" s="10" t="s">
        <v>87</v>
      </c>
      <c r="D39" s="2" t="s">
        <v>116</v>
      </c>
      <c r="E39" s="12">
        <v>13</v>
      </c>
      <c r="F39" s="6" t="s">
        <v>111</v>
      </c>
      <c r="G39" s="6" t="s">
        <v>115</v>
      </c>
      <c r="H39" s="40">
        <v>46218</v>
      </c>
      <c r="I39" s="15">
        <v>46316</v>
      </c>
      <c r="J39" s="15">
        <v>46355</v>
      </c>
      <c r="K39" s="8">
        <f t="shared" si="0"/>
        <v>9997234</v>
      </c>
      <c r="L39" s="15">
        <v>46435</v>
      </c>
      <c r="M39" s="9"/>
    </row>
    <row r="40" spans="1:13" ht="41.4" customHeight="1" thickBot="1" x14ac:dyDescent="0.35">
      <c r="A40" s="7" t="s">
        <v>25</v>
      </c>
      <c r="B40" s="10" t="s">
        <v>75</v>
      </c>
      <c r="C40" s="10" t="s">
        <v>88</v>
      </c>
      <c r="D40" s="2" t="s">
        <v>116</v>
      </c>
      <c r="E40" s="12">
        <v>46</v>
      </c>
      <c r="F40" s="6" t="s">
        <v>112</v>
      </c>
      <c r="G40" s="6" t="s">
        <v>115</v>
      </c>
      <c r="H40" s="40">
        <v>46218</v>
      </c>
      <c r="I40" s="15">
        <v>46316</v>
      </c>
      <c r="J40" s="15">
        <v>46355</v>
      </c>
      <c r="K40" s="8">
        <f t="shared" si="0"/>
        <v>35374828</v>
      </c>
      <c r="L40" s="15">
        <v>46435</v>
      </c>
      <c r="M40" s="9"/>
    </row>
    <row r="41" spans="1:13" ht="41.4" customHeight="1" thickBot="1" x14ac:dyDescent="0.35">
      <c r="A41" s="7" t="s">
        <v>25</v>
      </c>
      <c r="B41" s="10" t="s">
        <v>76</v>
      </c>
      <c r="C41" s="10" t="s">
        <v>89</v>
      </c>
      <c r="D41" s="2" t="s">
        <v>116</v>
      </c>
      <c r="E41" s="12">
        <v>5</v>
      </c>
      <c r="F41" s="6" t="s">
        <v>113</v>
      </c>
      <c r="G41" s="6" t="s">
        <v>114</v>
      </c>
      <c r="H41" s="40">
        <v>46127</v>
      </c>
      <c r="I41" s="15">
        <v>46175</v>
      </c>
      <c r="J41" s="15">
        <v>46209</v>
      </c>
      <c r="K41" s="8">
        <f t="shared" si="0"/>
        <v>3845090</v>
      </c>
      <c r="L41" s="15">
        <v>46404</v>
      </c>
      <c r="M41" s="9"/>
    </row>
    <row r="42" spans="1:13" ht="41.4" customHeight="1" thickBot="1" x14ac:dyDescent="0.35">
      <c r="A42" s="7" t="s">
        <v>25</v>
      </c>
      <c r="B42" s="10" t="s">
        <v>77</v>
      </c>
      <c r="C42" s="10" t="s">
        <v>90</v>
      </c>
      <c r="D42" s="2" t="s">
        <v>116</v>
      </c>
      <c r="E42" s="12">
        <v>15</v>
      </c>
      <c r="F42" s="6" t="s">
        <v>113</v>
      </c>
      <c r="G42" s="6" t="s">
        <v>114</v>
      </c>
      <c r="H42" s="40">
        <v>46127</v>
      </c>
      <c r="I42" s="15">
        <v>46175</v>
      </c>
      <c r="J42" s="15">
        <v>46209</v>
      </c>
      <c r="K42" s="8">
        <f t="shared" si="0"/>
        <v>11535270</v>
      </c>
      <c r="L42" s="15">
        <v>46404</v>
      </c>
      <c r="M42" s="9"/>
    </row>
    <row r="43" spans="1:13" ht="41.4" customHeight="1" thickBot="1" x14ac:dyDescent="0.35">
      <c r="A43" s="7" t="s">
        <v>25</v>
      </c>
      <c r="B43" s="10" t="s">
        <v>78</v>
      </c>
      <c r="C43" s="10" t="s">
        <v>91</v>
      </c>
      <c r="D43" s="2" t="s">
        <v>116</v>
      </c>
      <c r="E43" s="12">
        <v>19</v>
      </c>
      <c r="F43" s="6" t="s">
        <v>113</v>
      </c>
      <c r="G43" s="6" t="s">
        <v>114</v>
      </c>
      <c r="H43" s="40">
        <v>46127</v>
      </c>
      <c r="I43" s="15">
        <v>46175</v>
      </c>
      <c r="J43" s="15">
        <v>46209</v>
      </c>
      <c r="K43" s="8">
        <f t="shared" si="0"/>
        <v>14611342</v>
      </c>
      <c r="L43" s="15">
        <v>46404</v>
      </c>
      <c r="M43" s="9"/>
    </row>
    <row r="44" spans="1:13" ht="41.4" customHeight="1" thickBot="1" x14ac:dyDescent="0.35">
      <c r="A44" s="7" t="s">
        <v>25</v>
      </c>
      <c r="B44" s="10" t="s">
        <v>79</v>
      </c>
      <c r="C44" s="10" t="s">
        <v>92</v>
      </c>
      <c r="D44" s="2" t="s">
        <v>116</v>
      </c>
      <c r="E44" s="12">
        <v>33</v>
      </c>
      <c r="F44" s="6" t="s">
        <v>113</v>
      </c>
      <c r="G44" s="6" t="s">
        <v>114</v>
      </c>
      <c r="H44" s="40">
        <v>46127</v>
      </c>
      <c r="I44" s="15">
        <v>46175</v>
      </c>
      <c r="J44" s="15">
        <v>46209</v>
      </c>
      <c r="K44" s="8">
        <f t="shared" si="0"/>
        <v>25377594</v>
      </c>
      <c r="L44" s="15">
        <v>46404</v>
      </c>
      <c r="M44" s="9"/>
    </row>
    <row r="45" spans="1:13" ht="41.4" customHeight="1" thickBot="1" x14ac:dyDescent="0.35">
      <c r="A45" s="7" t="s">
        <v>25</v>
      </c>
      <c r="B45" s="10" t="s">
        <v>80</v>
      </c>
      <c r="C45" s="10" t="s">
        <v>93</v>
      </c>
      <c r="D45" s="2" t="s">
        <v>116</v>
      </c>
      <c r="E45" s="12">
        <v>38</v>
      </c>
      <c r="F45" s="6" t="s">
        <v>113</v>
      </c>
      <c r="G45" s="6" t="s">
        <v>114</v>
      </c>
      <c r="H45" s="40">
        <v>46310</v>
      </c>
      <c r="I45" s="15">
        <v>46358</v>
      </c>
      <c r="J45" s="15">
        <v>46392</v>
      </c>
      <c r="K45" s="8">
        <f t="shared" si="0"/>
        <v>29222684</v>
      </c>
      <c r="L45" s="15">
        <v>46587</v>
      </c>
      <c r="M45" s="9"/>
    </row>
    <row r="46" spans="1:13" ht="41.4" customHeight="1" thickBot="1" x14ac:dyDescent="0.35">
      <c r="A46" s="7" t="s">
        <v>25</v>
      </c>
      <c r="B46" s="10" t="s">
        <v>94</v>
      </c>
      <c r="C46" s="10" t="s">
        <v>95</v>
      </c>
      <c r="D46" s="2" t="s">
        <v>116</v>
      </c>
      <c r="E46" s="12">
        <v>94</v>
      </c>
      <c r="F46" s="6" t="s">
        <v>113</v>
      </c>
      <c r="G46" s="6" t="s">
        <v>115</v>
      </c>
      <c r="H46" s="40">
        <v>46380</v>
      </c>
      <c r="I46" s="15">
        <v>46428</v>
      </c>
      <c r="J46" s="15">
        <v>46462</v>
      </c>
      <c r="K46" s="8">
        <f t="shared" si="0"/>
        <v>72287692.000000015</v>
      </c>
      <c r="L46" s="15">
        <v>46657</v>
      </c>
      <c r="M46" s="9"/>
    </row>
    <row r="47" spans="1:13" ht="41.4" customHeight="1" thickBot="1" x14ac:dyDescent="0.35">
      <c r="A47" s="7" t="s">
        <v>25</v>
      </c>
      <c r="B47" s="10" t="s">
        <v>96</v>
      </c>
      <c r="C47" s="10" t="s">
        <v>97</v>
      </c>
      <c r="D47" s="2" t="s">
        <v>116</v>
      </c>
      <c r="E47" s="12">
        <v>56.174999999999997</v>
      </c>
      <c r="F47" s="6" t="s">
        <v>113</v>
      </c>
      <c r="G47" s="6" t="s">
        <v>115</v>
      </c>
      <c r="H47" s="40">
        <v>46380</v>
      </c>
      <c r="I47" s="15">
        <v>46428</v>
      </c>
      <c r="J47" s="15">
        <v>46462</v>
      </c>
      <c r="K47" s="8">
        <f t="shared" si="0"/>
        <v>43199586.150000006</v>
      </c>
      <c r="L47" s="15">
        <v>46657</v>
      </c>
      <c r="M47" s="9"/>
    </row>
    <row r="48" spans="1:13" ht="41.4" customHeight="1" thickBot="1" x14ac:dyDescent="0.35">
      <c r="A48" s="7" t="s">
        <v>25</v>
      </c>
      <c r="B48" s="10" t="s">
        <v>98</v>
      </c>
      <c r="C48" s="10" t="s">
        <v>99</v>
      </c>
      <c r="D48" s="2" t="s">
        <v>116</v>
      </c>
      <c r="E48" s="12">
        <v>70.218999999999994</v>
      </c>
      <c r="F48" s="6" t="s">
        <v>113</v>
      </c>
      <c r="G48" s="6" t="s">
        <v>115</v>
      </c>
      <c r="H48" s="40">
        <v>46380</v>
      </c>
      <c r="I48" s="15">
        <v>46428</v>
      </c>
      <c r="J48" s="15">
        <v>46462</v>
      </c>
      <c r="K48" s="8">
        <f t="shared" si="0"/>
        <v>53999674.941999994</v>
      </c>
      <c r="L48" s="15">
        <v>46657</v>
      </c>
      <c r="M48" s="9"/>
    </row>
    <row r="49" spans="1:13" ht="41.4" customHeight="1" thickBot="1" x14ac:dyDescent="0.35">
      <c r="A49" s="7" t="s">
        <v>25</v>
      </c>
      <c r="B49" s="10" t="s">
        <v>100</v>
      </c>
      <c r="C49" s="10" t="s">
        <v>101</v>
      </c>
      <c r="D49" s="2" t="s">
        <v>116</v>
      </c>
      <c r="E49" s="12">
        <v>51.494</v>
      </c>
      <c r="F49" s="6" t="s">
        <v>113</v>
      </c>
      <c r="G49" s="6" t="s">
        <v>115</v>
      </c>
      <c r="H49" s="40">
        <v>46380</v>
      </c>
      <c r="I49" s="15">
        <v>46428</v>
      </c>
      <c r="J49" s="15">
        <v>46462</v>
      </c>
      <c r="K49" s="8">
        <f t="shared" si="0"/>
        <v>39599812.892000005</v>
      </c>
      <c r="L49" s="15">
        <v>46657</v>
      </c>
      <c r="M49" s="9"/>
    </row>
    <row r="50" spans="1:13" ht="41.4" customHeight="1" thickBot="1" x14ac:dyDescent="0.35">
      <c r="A50" s="7" t="s">
        <v>25</v>
      </c>
      <c r="B50" s="10" t="s">
        <v>102</v>
      </c>
      <c r="C50" s="10" t="s">
        <v>117</v>
      </c>
      <c r="D50" s="2" t="s">
        <v>116</v>
      </c>
      <c r="E50" s="12">
        <v>7</v>
      </c>
      <c r="F50" s="6" t="s">
        <v>113</v>
      </c>
      <c r="G50" s="6" t="s">
        <v>114</v>
      </c>
      <c r="H50" s="40">
        <v>46380</v>
      </c>
      <c r="I50" s="15">
        <v>46428</v>
      </c>
      <c r="J50" s="15">
        <v>46462</v>
      </c>
      <c r="K50" s="8">
        <f t="shared" si="0"/>
        <v>5383126</v>
      </c>
      <c r="L50" s="15">
        <v>46657</v>
      </c>
      <c r="M50" s="9"/>
    </row>
    <row r="51" spans="1:13" ht="41.4" customHeight="1" thickBot="1" x14ac:dyDescent="0.35">
      <c r="A51" s="7" t="s">
        <v>25</v>
      </c>
      <c r="B51" s="10" t="s">
        <v>103</v>
      </c>
      <c r="C51" s="10" t="s">
        <v>104</v>
      </c>
      <c r="D51" s="2" t="s">
        <v>116</v>
      </c>
      <c r="E51" s="12">
        <v>13</v>
      </c>
      <c r="F51" s="6" t="s">
        <v>113</v>
      </c>
      <c r="G51" s="6" t="s">
        <v>114</v>
      </c>
      <c r="H51" s="40">
        <v>46380</v>
      </c>
      <c r="I51" s="15">
        <v>46428</v>
      </c>
      <c r="J51" s="15">
        <v>46462</v>
      </c>
      <c r="K51" s="8">
        <f t="shared" si="0"/>
        <v>9997234</v>
      </c>
      <c r="L51" s="15">
        <v>46657</v>
      </c>
      <c r="M51" s="9"/>
    </row>
    <row r="52" spans="1:13" ht="41.4" customHeight="1" thickBot="1" x14ac:dyDescent="0.35">
      <c r="A52" s="7" t="s">
        <v>25</v>
      </c>
      <c r="B52" s="10" t="s">
        <v>105</v>
      </c>
      <c r="C52" s="10" t="s">
        <v>106</v>
      </c>
      <c r="D52" s="2" t="s">
        <v>116</v>
      </c>
      <c r="E52" s="12">
        <v>15</v>
      </c>
      <c r="F52" s="6" t="s">
        <v>113</v>
      </c>
      <c r="G52" s="6" t="s">
        <v>114</v>
      </c>
      <c r="H52" s="40">
        <v>46127</v>
      </c>
      <c r="I52" s="15">
        <v>46175</v>
      </c>
      <c r="J52" s="15">
        <v>46209</v>
      </c>
      <c r="K52" s="8">
        <f t="shared" si="0"/>
        <v>11535270</v>
      </c>
      <c r="L52" s="15">
        <v>46404</v>
      </c>
      <c r="M52" s="9"/>
    </row>
    <row r="53" spans="1:13" ht="41.4" customHeight="1" thickBot="1" x14ac:dyDescent="0.35">
      <c r="A53" s="7" t="s">
        <v>25</v>
      </c>
      <c r="B53" s="10" t="s">
        <v>107</v>
      </c>
      <c r="C53" s="10" t="s">
        <v>108</v>
      </c>
      <c r="D53" s="2" t="s">
        <v>116</v>
      </c>
      <c r="E53" s="12">
        <v>6</v>
      </c>
      <c r="F53" s="6" t="s">
        <v>113</v>
      </c>
      <c r="G53" s="6" t="s">
        <v>114</v>
      </c>
      <c r="H53" s="40">
        <v>46068</v>
      </c>
      <c r="I53" s="15">
        <v>46116</v>
      </c>
      <c r="J53" s="15">
        <v>46150</v>
      </c>
      <c r="K53" s="8">
        <f t="shared" si="0"/>
        <v>4614108</v>
      </c>
      <c r="L53" s="15">
        <v>46345</v>
      </c>
      <c r="M53" s="9"/>
    </row>
    <row r="54" spans="1:13" ht="41.4" customHeight="1" thickBot="1" x14ac:dyDescent="0.35">
      <c r="A54" s="7"/>
      <c r="B54" s="10" t="s">
        <v>109</v>
      </c>
      <c r="C54" s="10" t="s">
        <v>110</v>
      </c>
      <c r="D54" s="2" t="s">
        <v>116</v>
      </c>
      <c r="E54" s="12">
        <v>5</v>
      </c>
      <c r="F54" s="6" t="s">
        <v>113</v>
      </c>
      <c r="G54" s="6" t="s">
        <v>114</v>
      </c>
      <c r="H54" s="40">
        <v>46068</v>
      </c>
      <c r="I54" s="15">
        <v>46116</v>
      </c>
      <c r="J54" s="15">
        <v>46150</v>
      </c>
      <c r="K54" s="8">
        <f t="shared" si="0"/>
        <v>3845090</v>
      </c>
      <c r="L54" s="15">
        <v>46345</v>
      </c>
      <c r="M54" s="9"/>
    </row>
    <row r="55" spans="1:13" s="20" customFormat="1" ht="41.4" customHeight="1" thickBot="1" x14ac:dyDescent="0.35">
      <c r="A55" s="7" t="s">
        <v>25</v>
      </c>
      <c r="B55" s="10" t="s">
        <v>122</v>
      </c>
      <c r="C55" s="10" t="s">
        <v>130</v>
      </c>
      <c r="D55" s="2" t="s">
        <v>180</v>
      </c>
      <c r="E55" s="12">
        <f>204/4</f>
        <v>51</v>
      </c>
      <c r="F55" s="6" t="s">
        <v>119</v>
      </c>
      <c r="G55" s="6" t="s">
        <v>115</v>
      </c>
      <c r="H55" s="15" t="s">
        <v>118</v>
      </c>
      <c r="I55" s="15" t="s">
        <v>118</v>
      </c>
      <c r="J55" s="15">
        <v>46280</v>
      </c>
      <c r="K55" s="19">
        <f t="shared" si="0"/>
        <v>39219918.000000007</v>
      </c>
      <c r="L55" s="15">
        <v>46595</v>
      </c>
      <c r="M55" s="10"/>
    </row>
    <row r="56" spans="1:13" s="20" customFormat="1" ht="41.4" customHeight="1" thickBot="1" x14ac:dyDescent="0.35">
      <c r="A56" s="7" t="s">
        <v>25</v>
      </c>
      <c r="B56" s="10" t="s">
        <v>123</v>
      </c>
      <c r="C56" s="10" t="s">
        <v>131</v>
      </c>
      <c r="D56" s="2" t="s">
        <v>180</v>
      </c>
      <c r="E56" s="12">
        <f>204/4</f>
        <v>51</v>
      </c>
      <c r="F56" s="6" t="s">
        <v>119</v>
      </c>
      <c r="G56" s="6" t="s">
        <v>115</v>
      </c>
      <c r="H56" s="15" t="s">
        <v>118</v>
      </c>
      <c r="I56" s="15" t="s">
        <v>118</v>
      </c>
      <c r="J56" s="15">
        <v>46280</v>
      </c>
      <c r="K56" s="19">
        <f t="shared" ref="K56:K58" si="1">E56*769.018*1000</f>
        <v>39219918.000000007</v>
      </c>
      <c r="L56" s="15">
        <v>46595</v>
      </c>
      <c r="M56" s="10"/>
    </row>
    <row r="57" spans="1:13" s="20" customFormat="1" ht="41.4" customHeight="1" thickBot="1" x14ac:dyDescent="0.35">
      <c r="A57" s="7" t="s">
        <v>25</v>
      </c>
      <c r="B57" s="10" t="s">
        <v>125</v>
      </c>
      <c r="C57" s="10" t="s">
        <v>132</v>
      </c>
      <c r="D57" s="2" t="s">
        <v>180</v>
      </c>
      <c r="E57" s="12">
        <f>204/4</f>
        <v>51</v>
      </c>
      <c r="F57" s="6" t="s">
        <v>119</v>
      </c>
      <c r="G57" s="6" t="s">
        <v>115</v>
      </c>
      <c r="H57" s="15" t="s">
        <v>118</v>
      </c>
      <c r="I57" s="15" t="s">
        <v>118</v>
      </c>
      <c r="J57" s="15">
        <v>46280</v>
      </c>
      <c r="K57" s="19">
        <f t="shared" si="1"/>
        <v>39219918.000000007</v>
      </c>
      <c r="L57" s="15">
        <v>46595</v>
      </c>
      <c r="M57" s="10"/>
    </row>
    <row r="58" spans="1:13" s="20" customFormat="1" ht="41.4" customHeight="1" thickBot="1" x14ac:dyDescent="0.35">
      <c r="A58" s="7" t="s">
        <v>25</v>
      </c>
      <c r="B58" s="10" t="s">
        <v>124</v>
      </c>
      <c r="C58" s="10" t="s">
        <v>133</v>
      </c>
      <c r="D58" s="2" t="s">
        <v>180</v>
      </c>
      <c r="E58" s="12">
        <f>204/4</f>
        <v>51</v>
      </c>
      <c r="F58" s="6" t="s">
        <v>119</v>
      </c>
      <c r="G58" s="6" t="s">
        <v>115</v>
      </c>
      <c r="H58" s="15" t="s">
        <v>118</v>
      </c>
      <c r="I58" s="15" t="s">
        <v>118</v>
      </c>
      <c r="J58" s="15">
        <v>46280</v>
      </c>
      <c r="K58" s="19">
        <f t="shared" si="1"/>
        <v>39219918.000000007</v>
      </c>
      <c r="L58" s="15">
        <v>46595</v>
      </c>
      <c r="M58" s="10"/>
    </row>
    <row r="59" spans="1:13" s="20" customFormat="1" ht="41.4" customHeight="1" thickBot="1" x14ac:dyDescent="0.35">
      <c r="A59" s="7" t="s">
        <v>25</v>
      </c>
      <c r="B59" s="10" t="s">
        <v>126</v>
      </c>
      <c r="C59" s="10" t="s">
        <v>134</v>
      </c>
      <c r="D59" s="2" t="s">
        <v>180</v>
      </c>
      <c r="E59" s="12">
        <f>266/4</f>
        <v>66.5</v>
      </c>
      <c r="F59" s="6" t="s">
        <v>119</v>
      </c>
      <c r="G59" s="6" t="s">
        <v>115</v>
      </c>
      <c r="H59" s="15" t="s">
        <v>118</v>
      </c>
      <c r="I59" s="15" t="s">
        <v>118</v>
      </c>
      <c r="J59" s="15">
        <v>46280</v>
      </c>
      <c r="K59" s="19">
        <f>E59*769.018*1000</f>
        <v>51139697</v>
      </c>
      <c r="L59" s="15">
        <v>46595</v>
      </c>
      <c r="M59" s="10"/>
    </row>
    <row r="60" spans="1:13" s="20" customFormat="1" ht="41.4" customHeight="1" thickBot="1" x14ac:dyDescent="0.35">
      <c r="A60" s="7" t="s">
        <v>25</v>
      </c>
      <c r="B60" s="10" t="s">
        <v>127</v>
      </c>
      <c r="C60" s="10" t="s">
        <v>135</v>
      </c>
      <c r="D60" s="2" t="s">
        <v>180</v>
      </c>
      <c r="E60" s="12">
        <f>266/4</f>
        <v>66.5</v>
      </c>
      <c r="F60" s="6" t="s">
        <v>119</v>
      </c>
      <c r="G60" s="6" t="s">
        <v>115</v>
      </c>
      <c r="H60" s="15" t="s">
        <v>118</v>
      </c>
      <c r="I60" s="15" t="s">
        <v>118</v>
      </c>
      <c r="J60" s="15">
        <v>46280</v>
      </c>
      <c r="K60" s="19">
        <f t="shared" ref="K60:K62" si="2">E60*769.018*1000</f>
        <v>51139697</v>
      </c>
      <c r="L60" s="15">
        <v>46595</v>
      </c>
      <c r="M60" s="10"/>
    </row>
    <row r="61" spans="1:13" s="20" customFormat="1" ht="41.4" customHeight="1" thickBot="1" x14ac:dyDescent="0.35">
      <c r="A61" s="7" t="s">
        <v>25</v>
      </c>
      <c r="B61" s="10" t="s">
        <v>128</v>
      </c>
      <c r="C61" s="10" t="s">
        <v>136</v>
      </c>
      <c r="D61" s="2" t="s">
        <v>180</v>
      </c>
      <c r="E61" s="12">
        <f>266/4</f>
        <v>66.5</v>
      </c>
      <c r="F61" s="6" t="s">
        <v>119</v>
      </c>
      <c r="G61" s="6" t="s">
        <v>115</v>
      </c>
      <c r="H61" s="15" t="s">
        <v>118</v>
      </c>
      <c r="I61" s="15" t="s">
        <v>118</v>
      </c>
      <c r="J61" s="15">
        <v>46280</v>
      </c>
      <c r="K61" s="19">
        <f t="shared" si="2"/>
        <v>51139697</v>
      </c>
      <c r="L61" s="15">
        <v>46595</v>
      </c>
      <c r="M61" s="10"/>
    </row>
    <row r="62" spans="1:13" s="20" customFormat="1" ht="41.4" customHeight="1" thickBot="1" x14ac:dyDescent="0.35">
      <c r="A62" s="7" t="s">
        <v>25</v>
      </c>
      <c r="B62" s="10" t="s">
        <v>129</v>
      </c>
      <c r="C62" s="10" t="s">
        <v>137</v>
      </c>
      <c r="D62" s="2" t="s">
        <v>180</v>
      </c>
      <c r="E62" s="12">
        <f>266/4</f>
        <v>66.5</v>
      </c>
      <c r="F62" s="6" t="s">
        <v>119</v>
      </c>
      <c r="G62" s="6" t="s">
        <v>115</v>
      </c>
      <c r="H62" s="15" t="s">
        <v>118</v>
      </c>
      <c r="I62" s="15" t="s">
        <v>118</v>
      </c>
      <c r="J62" s="15">
        <v>46280</v>
      </c>
      <c r="K62" s="19">
        <f t="shared" si="2"/>
        <v>51139697</v>
      </c>
      <c r="L62" s="15">
        <v>46595</v>
      </c>
      <c r="M62" s="10"/>
    </row>
    <row r="63" spans="1:13" s="20" customFormat="1" ht="41.4" customHeight="1" thickBot="1" x14ac:dyDescent="0.35">
      <c r="A63" s="7" t="s">
        <v>25</v>
      </c>
      <c r="B63" s="10" t="s">
        <v>138</v>
      </c>
      <c r="C63" s="10" t="s">
        <v>142</v>
      </c>
      <c r="D63" s="2" t="s">
        <v>180</v>
      </c>
      <c r="E63" s="12">
        <f>61/4</f>
        <v>15.25</v>
      </c>
      <c r="F63" s="6" t="s">
        <v>119</v>
      </c>
      <c r="G63" s="6" t="s">
        <v>115</v>
      </c>
      <c r="H63" s="15" t="s">
        <v>118</v>
      </c>
      <c r="I63" s="15" t="s">
        <v>118</v>
      </c>
      <c r="J63" s="15">
        <v>46310</v>
      </c>
      <c r="K63" s="19">
        <f t="shared" si="0"/>
        <v>11727524.5</v>
      </c>
      <c r="L63" s="15">
        <v>46595</v>
      </c>
      <c r="M63" s="10"/>
    </row>
    <row r="64" spans="1:13" s="20" customFormat="1" ht="41.4" customHeight="1" thickBot="1" x14ac:dyDescent="0.35">
      <c r="A64" s="7" t="s">
        <v>25</v>
      </c>
      <c r="B64" s="10" t="s">
        <v>139</v>
      </c>
      <c r="C64" s="10" t="s">
        <v>143</v>
      </c>
      <c r="D64" s="2" t="s">
        <v>180</v>
      </c>
      <c r="E64" s="12">
        <f>61/4</f>
        <v>15.25</v>
      </c>
      <c r="F64" s="6" t="s">
        <v>119</v>
      </c>
      <c r="G64" s="6" t="s">
        <v>115</v>
      </c>
      <c r="H64" s="15" t="s">
        <v>118</v>
      </c>
      <c r="I64" s="15" t="s">
        <v>118</v>
      </c>
      <c r="J64" s="15">
        <v>46310</v>
      </c>
      <c r="K64" s="19">
        <f t="shared" si="0"/>
        <v>11727524.5</v>
      </c>
      <c r="L64" s="15">
        <v>46595</v>
      </c>
      <c r="M64" s="10"/>
    </row>
    <row r="65" spans="1:13" s="20" customFormat="1" ht="41.4" customHeight="1" thickBot="1" x14ac:dyDescent="0.35">
      <c r="A65" s="7" t="s">
        <v>25</v>
      </c>
      <c r="B65" s="10" t="s">
        <v>140</v>
      </c>
      <c r="C65" s="10" t="s">
        <v>144</v>
      </c>
      <c r="D65" s="2" t="s">
        <v>180</v>
      </c>
      <c r="E65" s="12">
        <f>61/4</f>
        <v>15.25</v>
      </c>
      <c r="F65" s="6" t="s">
        <v>119</v>
      </c>
      <c r="G65" s="6" t="s">
        <v>115</v>
      </c>
      <c r="H65" s="15" t="s">
        <v>118</v>
      </c>
      <c r="I65" s="15" t="s">
        <v>118</v>
      </c>
      <c r="J65" s="15">
        <v>46310</v>
      </c>
      <c r="K65" s="19">
        <f t="shared" si="0"/>
        <v>11727524.5</v>
      </c>
      <c r="L65" s="15">
        <v>46595</v>
      </c>
      <c r="M65" s="10"/>
    </row>
    <row r="66" spans="1:13" s="20" customFormat="1" ht="41.4" customHeight="1" thickBot="1" x14ac:dyDescent="0.35">
      <c r="A66" s="7" t="s">
        <v>25</v>
      </c>
      <c r="B66" s="10" t="s">
        <v>141</v>
      </c>
      <c r="C66" s="10" t="s">
        <v>145</v>
      </c>
      <c r="D66" s="2" t="s">
        <v>180</v>
      </c>
      <c r="E66" s="12">
        <f>61/4</f>
        <v>15.25</v>
      </c>
      <c r="F66" s="6" t="s">
        <v>119</v>
      </c>
      <c r="G66" s="6" t="s">
        <v>115</v>
      </c>
      <c r="H66" s="15" t="s">
        <v>118</v>
      </c>
      <c r="I66" s="15" t="s">
        <v>118</v>
      </c>
      <c r="J66" s="15">
        <v>46310</v>
      </c>
      <c r="K66" s="19">
        <f t="shared" si="0"/>
        <v>11727524.5</v>
      </c>
      <c r="L66" s="15">
        <v>46595</v>
      </c>
      <c r="M66" s="10"/>
    </row>
    <row r="67" spans="1:13" s="20" customFormat="1" ht="41.4" customHeight="1" thickBot="1" x14ac:dyDescent="0.35">
      <c r="A67" s="7" t="s">
        <v>25</v>
      </c>
      <c r="B67" s="10" t="s">
        <v>146</v>
      </c>
      <c r="C67" s="10" t="s">
        <v>150</v>
      </c>
      <c r="D67" s="2" t="s">
        <v>180</v>
      </c>
      <c r="E67" s="12">
        <f>92/4</f>
        <v>23</v>
      </c>
      <c r="F67" s="6" t="s">
        <v>119</v>
      </c>
      <c r="G67" s="6" t="s">
        <v>115</v>
      </c>
      <c r="H67" s="15" t="s">
        <v>118</v>
      </c>
      <c r="I67" s="15" t="s">
        <v>118</v>
      </c>
      <c r="J67" s="15">
        <v>46341</v>
      </c>
      <c r="K67" s="19">
        <f t="shared" si="0"/>
        <v>17687414</v>
      </c>
      <c r="L67" s="15">
        <v>46596</v>
      </c>
      <c r="M67" s="10"/>
    </row>
    <row r="68" spans="1:13" s="20" customFormat="1" ht="41.4" customHeight="1" thickBot="1" x14ac:dyDescent="0.35">
      <c r="A68" s="7" t="s">
        <v>25</v>
      </c>
      <c r="B68" s="10" t="s">
        <v>147</v>
      </c>
      <c r="C68" s="10" t="s">
        <v>151</v>
      </c>
      <c r="D68" s="2" t="s">
        <v>180</v>
      </c>
      <c r="E68" s="12">
        <f>92/4</f>
        <v>23</v>
      </c>
      <c r="F68" s="6" t="s">
        <v>119</v>
      </c>
      <c r="G68" s="6" t="s">
        <v>115</v>
      </c>
      <c r="H68" s="15" t="s">
        <v>118</v>
      </c>
      <c r="I68" s="15" t="s">
        <v>118</v>
      </c>
      <c r="J68" s="15">
        <v>46341</v>
      </c>
      <c r="K68" s="19">
        <f t="shared" si="0"/>
        <v>17687414</v>
      </c>
      <c r="L68" s="15">
        <v>46596</v>
      </c>
      <c r="M68" s="10"/>
    </row>
    <row r="69" spans="1:13" s="20" customFormat="1" ht="41.4" customHeight="1" thickBot="1" x14ac:dyDescent="0.35">
      <c r="A69" s="7" t="s">
        <v>25</v>
      </c>
      <c r="B69" s="10" t="s">
        <v>148</v>
      </c>
      <c r="C69" s="10" t="s">
        <v>152</v>
      </c>
      <c r="D69" s="2" t="s">
        <v>180</v>
      </c>
      <c r="E69" s="12">
        <f>92/4</f>
        <v>23</v>
      </c>
      <c r="F69" s="6" t="s">
        <v>119</v>
      </c>
      <c r="G69" s="6" t="s">
        <v>115</v>
      </c>
      <c r="H69" s="15" t="s">
        <v>118</v>
      </c>
      <c r="I69" s="15" t="s">
        <v>118</v>
      </c>
      <c r="J69" s="15">
        <v>46341</v>
      </c>
      <c r="K69" s="19">
        <f t="shared" si="0"/>
        <v>17687414</v>
      </c>
      <c r="L69" s="15">
        <v>46596</v>
      </c>
      <c r="M69" s="10"/>
    </row>
    <row r="70" spans="1:13" s="20" customFormat="1" ht="41.4" customHeight="1" thickBot="1" x14ac:dyDescent="0.35">
      <c r="A70" s="7" t="s">
        <v>25</v>
      </c>
      <c r="B70" s="10" t="s">
        <v>149</v>
      </c>
      <c r="C70" s="10" t="s">
        <v>153</v>
      </c>
      <c r="D70" s="2" t="s">
        <v>180</v>
      </c>
      <c r="E70" s="12">
        <f>92/4</f>
        <v>23</v>
      </c>
      <c r="F70" s="6" t="s">
        <v>119</v>
      </c>
      <c r="G70" s="6" t="s">
        <v>115</v>
      </c>
      <c r="H70" s="15" t="s">
        <v>118</v>
      </c>
      <c r="I70" s="15" t="s">
        <v>118</v>
      </c>
      <c r="J70" s="15">
        <v>46341</v>
      </c>
      <c r="K70" s="19">
        <f t="shared" si="0"/>
        <v>17687414</v>
      </c>
      <c r="L70" s="15">
        <v>46596</v>
      </c>
      <c r="M70" s="10"/>
    </row>
    <row r="71" spans="1:13" s="20" customFormat="1" ht="41.4" customHeight="1" thickBot="1" x14ac:dyDescent="0.35">
      <c r="A71" s="7" t="s">
        <v>25</v>
      </c>
      <c r="B71" s="10" t="s">
        <v>154</v>
      </c>
      <c r="C71" s="10" t="s">
        <v>158</v>
      </c>
      <c r="D71" s="2" t="s">
        <v>180</v>
      </c>
      <c r="E71" s="12">
        <f>63/4</f>
        <v>15.75</v>
      </c>
      <c r="F71" s="6" t="s">
        <v>119</v>
      </c>
      <c r="G71" s="6" t="s">
        <v>115</v>
      </c>
      <c r="H71" s="15" t="s">
        <v>118</v>
      </c>
      <c r="I71" s="15" t="s">
        <v>118</v>
      </c>
      <c r="J71" s="15">
        <v>46371</v>
      </c>
      <c r="K71" s="19">
        <f t="shared" si="0"/>
        <v>12112033.500000002</v>
      </c>
      <c r="L71" s="15">
        <v>46626</v>
      </c>
      <c r="M71" s="10"/>
    </row>
    <row r="72" spans="1:13" s="20" customFormat="1" ht="41.4" customHeight="1" thickBot="1" x14ac:dyDescent="0.35">
      <c r="A72" s="7" t="s">
        <v>25</v>
      </c>
      <c r="B72" s="10" t="s">
        <v>155</v>
      </c>
      <c r="C72" s="10" t="s">
        <v>159</v>
      </c>
      <c r="D72" s="2" t="s">
        <v>180</v>
      </c>
      <c r="E72" s="12">
        <f>63/4</f>
        <v>15.75</v>
      </c>
      <c r="F72" s="6" t="s">
        <v>119</v>
      </c>
      <c r="G72" s="6" t="s">
        <v>115</v>
      </c>
      <c r="H72" s="15" t="s">
        <v>118</v>
      </c>
      <c r="I72" s="15" t="s">
        <v>118</v>
      </c>
      <c r="J72" s="15">
        <v>46371</v>
      </c>
      <c r="K72" s="19">
        <f t="shared" si="0"/>
        <v>12112033.500000002</v>
      </c>
      <c r="L72" s="15">
        <v>46626</v>
      </c>
      <c r="M72" s="10"/>
    </row>
    <row r="73" spans="1:13" s="20" customFormat="1" ht="41.4" customHeight="1" thickBot="1" x14ac:dyDescent="0.35">
      <c r="A73" s="7" t="s">
        <v>25</v>
      </c>
      <c r="B73" s="10" t="s">
        <v>156</v>
      </c>
      <c r="C73" s="10" t="s">
        <v>160</v>
      </c>
      <c r="D73" s="2" t="s">
        <v>180</v>
      </c>
      <c r="E73" s="12">
        <f>63/4</f>
        <v>15.75</v>
      </c>
      <c r="F73" s="6" t="s">
        <v>119</v>
      </c>
      <c r="G73" s="6" t="s">
        <v>115</v>
      </c>
      <c r="H73" s="15" t="s">
        <v>118</v>
      </c>
      <c r="I73" s="15" t="s">
        <v>118</v>
      </c>
      <c r="J73" s="15">
        <v>46371</v>
      </c>
      <c r="K73" s="19">
        <f t="shared" si="0"/>
        <v>12112033.500000002</v>
      </c>
      <c r="L73" s="15">
        <v>46626</v>
      </c>
      <c r="M73" s="10"/>
    </row>
    <row r="74" spans="1:13" s="20" customFormat="1" ht="41.4" customHeight="1" thickBot="1" x14ac:dyDescent="0.35">
      <c r="A74" s="7" t="s">
        <v>25</v>
      </c>
      <c r="B74" s="10" t="s">
        <v>157</v>
      </c>
      <c r="C74" s="10" t="s">
        <v>161</v>
      </c>
      <c r="D74" s="2" t="s">
        <v>180</v>
      </c>
      <c r="E74" s="12">
        <f>63/4</f>
        <v>15.75</v>
      </c>
      <c r="F74" s="6" t="s">
        <v>119</v>
      </c>
      <c r="G74" s="6" t="s">
        <v>115</v>
      </c>
      <c r="H74" s="15" t="s">
        <v>118</v>
      </c>
      <c r="I74" s="15" t="s">
        <v>118</v>
      </c>
      <c r="J74" s="15">
        <v>46371</v>
      </c>
      <c r="K74" s="19">
        <f t="shared" si="0"/>
        <v>12112033.500000002</v>
      </c>
      <c r="L74" s="15">
        <v>46626</v>
      </c>
      <c r="M74" s="10"/>
    </row>
    <row r="75" spans="1:13" s="16" customFormat="1" ht="41.4" customHeight="1" thickBot="1" x14ac:dyDescent="0.35">
      <c r="A75" s="7" t="s">
        <v>25</v>
      </c>
      <c r="B75" s="10" t="s">
        <v>162</v>
      </c>
      <c r="C75" s="10" t="s">
        <v>166</v>
      </c>
      <c r="D75" s="2" t="s">
        <v>180</v>
      </c>
      <c r="E75" s="12">
        <f>99/4</f>
        <v>24.75</v>
      </c>
      <c r="F75" s="6" t="s">
        <v>119</v>
      </c>
      <c r="G75" s="6" t="s">
        <v>115</v>
      </c>
      <c r="H75" s="15" t="s">
        <v>118</v>
      </c>
      <c r="I75" s="15" t="s">
        <v>118</v>
      </c>
      <c r="J75" s="15">
        <v>46371</v>
      </c>
      <c r="K75" s="8">
        <f t="shared" si="0"/>
        <v>19033195.5</v>
      </c>
      <c r="L75" s="15">
        <v>46626</v>
      </c>
      <c r="M75" s="13"/>
    </row>
    <row r="76" spans="1:13" s="16" customFormat="1" ht="41.4" customHeight="1" thickBot="1" x14ac:dyDescent="0.35">
      <c r="A76" s="7" t="s">
        <v>25</v>
      </c>
      <c r="B76" s="10" t="s">
        <v>163</v>
      </c>
      <c r="C76" s="10" t="s">
        <v>167</v>
      </c>
      <c r="D76" s="2" t="s">
        <v>180</v>
      </c>
      <c r="E76" s="12">
        <f>99/4</f>
        <v>24.75</v>
      </c>
      <c r="F76" s="6" t="s">
        <v>119</v>
      </c>
      <c r="G76" s="6" t="s">
        <v>115</v>
      </c>
      <c r="H76" s="15" t="s">
        <v>118</v>
      </c>
      <c r="I76" s="15" t="s">
        <v>118</v>
      </c>
      <c r="J76" s="15">
        <v>46371</v>
      </c>
      <c r="K76" s="8">
        <f t="shared" si="0"/>
        <v>19033195.5</v>
      </c>
      <c r="L76" s="15">
        <v>46626</v>
      </c>
      <c r="M76" s="13"/>
    </row>
    <row r="77" spans="1:13" s="16" customFormat="1" ht="41.4" customHeight="1" thickBot="1" x14ac:dyDescent="0.35">
      <c r="A77" s="7" t="s">
        <v>25</v>
      </c>
      <c r="B77" s="10" t="s">
        <v>164</v>
      </c>
      <c r="C77" s="10" t="s">
        <v>168</v>
      </c>
      <c r="D77" s="2" t="s">
        <v>180</v>
      </c>
      <c r="E77" s="12">
        <f>99/4</f>
        <v>24.75</v>
      </c>
      <c r="F77" s="6" t="s">
        <v>119</v>
      </c>
      <c r="G77" s="6" t="s">
        <v>115</v>
      </c>
      <c r="H77" s="15" t="s">
        <v>118</v>
      </c>
      <c r="I77" s="15" t="s">
        <v>118</v>
      </c>
      <c r="J77" s="15">
        <v>46371</v>
      </c>
      <c r="K77" s="8">
        <f t="shared" si="0"/>
        <v>19033195.5</v>
      </c>
      <c r="L77" s="15">
        <v>46626</v>
      </c>
      <c r="M77" s="13"/>
    </row>
    <row r="78" spans="1:13" ht="41.4" customHeight="1" x14ac:dyDescent="0.3">
      <c r="A78" s="7" t="s">
        <v>25</v>
      </c>
      <c r="B78" s="10" t="s">
        <v>165</v>
      </c>
      <c r="C78" s="10" t="s">
        <v>169</v>
      </c>
      <c r="D78" s="2" t="s">
        <v>180</v>
      </c>
      <c r="E78" s="12">
        <f>99/4</f>
        <v>24.75</v>
      </c>
      <c r="F78" s="6" t="s">
        <v>119</v>
      </c>
      <c r="G78" s="6" t="s">
        <v>115</v>
      </c>
      <c r="H78" s="15" t="s">
        <v>118</v>
      </c>
      <c r="I78" s="15" t="s">
        <v>118</v>
      </c>
      <c r="J78" s="15">
        <v>46371</v>
      </c>
      <c r="K78" s="8">
        <f t="shared" si="0"/>
        <v>19033195.5</v>
      </c>
      <c r="L78" s="15">
        <v>46626</v>
      </c>
      <c r="M78" s="9"/>
    </row>
    <row r="79" spans="1:13" ht="17.5" customHeight="1" x14ac:dyDescent="0.3">
      <c r="A79" s="36" t="s">
        <v>12</v>
      </c>
      <c r="B79" s="37"/>
      <c r="C79" s="37"/>
      <c r="D79" s="37"/>
      <c r="E79" s="36">
        <f>SUM(E14:E78)</f>
        <v>4880.8880000000008</v>
      </c>
      <c r="F79" s="37"/>
      <c r="G79" s="37"/>
      <c r="H79" s="37"/>
      <c r="I79" s="37"/>
      <c r="J79" s="37"/>
      <c r="K79" s="39">
        <f>SUM(K14:K78)</f>
        <v>3753490727.9840002</v>
      </c>
      <c r="L79" s="36"/>
      <c r="M79" s="36"/>
    </row>
    <row r="80" spans="1:13" ht="17.5" customHeight="1" x14ac:dyDescent="0.3">
      <c r="A80" s="36"/>
      <c r="B80" s="37"/>
      <c r="C80" s="37"/>
      <c r="D80" s="37"/>
      <c r="E80" s="36"/>
      <c r="F80" s="37"/>
      <c r="G80" s="37"/>
      <c r="H80" s="37"/>
      <c r="I80" s="37"/>
      <c r="J80" s="37"/>
      <c r="K80" s="36"/>
      <c r="L80" s="36"/>
      <c r="M80" s="36"/>
    </row>
    <row r="81" spans="1:13" ht="17.5" customHeight="1" x14ac:dyDescent="0.3">
      <c r="A81" s="36"/>
      <c r="B81" s="37"/>
      <c r="C81" s="37"/>
      <c r="D81" s="37"/>
      <c r="E81" s="36"/>
      <c r="F81" s="37"/>
      <c r="G81" s="37"/>
      <c r="H81" s="37"/>
      <c r="I81" s="37"/>
      <c r="J81" s="37"/>
      <c r="K81" s="36"/>
      <c r="L81" s="36"/>
      <c r="M81" s="36"/>
    </row>
    <row r="82" spans="1:13" x14ac:dyDescent="0.3">
      <c r="A82" s="17"/>
      <c r="B82" s="18"/>
      <c r="C82" s="18"/>
      <c r="D82" s="18"/>
      <c r="E82" s="18"/>
      <c r="F82" s="18"/>
      <c r="G82" s="18"/>
      <c r="H82" s="18"/>
      <c r="I82" s="18"/>
      <c r="J82" s="18"/>
      <c r="K82" s="18"/>
      <c r="L82" s="18"/>
      <c r="M82" s="18"/>
    </row>
    <row r="83" spans="1:13" ht="18.5" customHeight="1" x14ac:dyDescent="0.3">
      <c r="A83" s="4" t="s">
        <v>13</v>
      </c>
      <c r="B83" s="38" t="s">
        <v>14</v>
      </c>
      <c r="C83" s="38"/>
      <c r="D83" s="38"/>
      <c r="E83" s="38"/>
      <c r="F83" s="38"/>
      <c r="G83" s="38"/>
      <c r="H83" s="38"/>
      <c r="I83" s="38"/>
      <c r="J83" s="38"/>
      <c r="K83" s="38"/>
      <c r="L83" s="38"/>
      <c r="M83" s="38"/>
    </row>
    <row r="84" spans="1:13" ht="18.5" customHeight="1" x14ac:dyDescent="0.3">
      <c r="A84" s="4" t="s">
        <v>5</v>
      </c>
      <c r="B84" s="38" t="s">
        <v>15</v>
      </c>
      <c r="C84" s="38"/>
      <c r="D84" s="38"/>
      <c r="E84" s="38"/>
      <c r="F84" s="38"/>
      <c r="G84" s="38"/>
      <c r="H84" s="38"/>
      <c r="I84" s="38"/>
      <c r="J84" s="38"/>
      <c r="K84" s="38"/>
      <c r="L84" s="38"/>
      <c r="M84" s="38"/>
    </row>
    <row r="85" spans="1:13" ht="18.5" customHeight="1" x14ac:dyDescent="0.3">
      <c r="A85" s="4" t="s">
        <v>16</v>
      </c>
      <c r="B85" s="38" t="s">
        <v>17</v>
      </c>
      <c r="C85" s="38"/>
      <c r="D85" s="38"/>
      <c r="E85" s="38"/>
      <c r="F85" s="38"/>
      <c r="G85" s="38"/>
      <c r="H85" s="38"/>
      <c r="I85" s="38"/>
      <c r="J85" s="38"/>
      <c r="K85" s="38"/>
      <c r="L85" s="38"/>
      <c r="M85" s="38"/>
    </row>
    <row r="86" spans="1:13" ht="18.5" customHeight="1" x14ac:dyDescent="0.3">
      <c r="A86" s="4" t="s">
        <v>18</v>
      </c>
      <c r="B86" s="38" t="s">
        <v>23</v>
      </c>
      <c r="C86" s="38"/>
      <c r="D86" s="38"/>
      <c r="E86" s="38"/>
      <c r="F86" s="38"/>
      <c r="G86" s="38"/>
      <c r="H86" s="38"/>
      <c r="I86" s="38"/>
      <c r="J86" s="38"/>
      <c r="K86" s="38"/>
      <c r="L86" s="38"/>
      <c r="M86" s="38"/>
    </row>
    <row r="87" spans="1:13" ht="18.5" customHeight="1" x14ac:dyDescent="0.3">
      <c r="A87" s="4" t="s">
        <v>19</v>
      </c>
      <c r="B87" s="38" t="s">
        <v>20</v>
      </c>
      <c r="C87" s="38"/>
      <c r="D87" s="38"/>
      <c r="E87" s="38"/>
      <c r="F87" s="38"/>
      <c r="G87" s="38"/>
      <c r="H87" s="38"/>
      <c r="I87" s="38"/>
      <c r="J87" s="38"/>
      <c r="K87" s="38"/>
      <c r="L87" s="38"/>
      <c r="M87" s="38"/>
    </row>
  </sheetData>
  <mergeCells count="30">
    <mergeCell ref="B83:M83"/>
    <mergeCell ref="B84:M84"/>
    <mergeCell ref="B85:M85"/>
    <mergeCell ref="B86:M86"/>
    <mergeCell ref="B87:M87"/>
    <mergeCell ref="A2:M2"/>
    <mergeCell ref="A12:M12"/>
    <mergeCell ref="A79:A81"/>
    <mergeCell ref="B79:D81"/>
    <mergeCell ref="F79:J81"/>
    <mergeCell ref="E79:E81"/>
    <mergeCell ref="K79:K81"/>
    <mergeCell ref="L79:L81"/>
    <mergeCell ref="M79:M81"/>
    <mergeCell ref="A5:C5"/>
    <mergeCell ref="A3:C3"/>
    <mergeCell ref="D3:N3"/>
    <mergeCell ref="A4:C4"/>
    <mergeCell ref="D4:N4"/>
    <mergeCell ref="D5:N5"/>
    <mergeCell ref="A9:C9"/>
    <mergeCell ref="D9:N9"/>
    <mergeCell ref="A10:C10"/>
    <mergeCell ref="D10:N10"/>
    <mergeCell ref="A6:C6"/>
    <mergeCell ref="D6:N6"/>
    <mergeCell ref="A7:C7"/>
    <mergeCell ref="D7:N7"/>
    <mergeCell ref="A8:C8"/>
    <mergeCell ref="D8:N8"/>
  </mergeCells>
  <phoneticPr fontId="8"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B-T-C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SNFI</dc:creator>
  <cp:lastModifiedBy>DAH-APIOU, SONIA</cp:lastModifiedBy>
  <dcterms:created xsi:type="dcterms:W3CDTF">2022-02-11T13:00:31Z</dcterms:created>
  <dcterms:modified xsi:type="dcterms:W3CDTF">2026-03-30T10:45:47Z</dcterms:modified>
</cp:coreProperties>
</file>